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15" windowWidth="15480" windowHeight="9105" tabRatio="786" activeTab="0"/>
  </bookViews>
  <sheets>
    <sheet name="Форма 1" sheetId="1" r:id="rId1"/>
    <sheet name="Форма 3" sheetId="2" r:id="rId2"/>
  </sheets>
  <definedNames>
    <definedName name="_xlnm.Print_Titles" localSheetId="1">'Форма 3'!$3:$5</definedName>
    <definedName name="_xlnm.Print_Area" localSheetId="0">'Форма 1'!$A$1:$E$50</definedName>
  </definedNames>
  <calcPr fullCalcOnLoad="1"/>
</workbook>
</file>

<file path=xl/sharedStrings.xml><?xml version="1.0" encoding="utf-8"?>
<sst xmlns="http://schemas.openxmlformats.org/spreadsheetml/2006/main" count="156" uniqueCount="97">
  <si>
    <t>тыс.руб.</t>
  </si>
  <si>
    <t>тыс. руб.</t>
  </si>
  <si>
    <t>%</t>
  </si>
  <si>
    <t>в том числе:</t>
  </si>
  <si>
    <t>руб.</t>
  </si>
  <si>
    <t>Объем инвестиций в основной капитал</t>
  </si>
  <si>
    <t>собственных средств</t>
  </si>
  <si>
    <t>привлеченных средств</t>
  </si>
  <si>
    <t>бюджетных средств</t>
  </si>
  <si>
    <t>Оборот розничной торговли</t>
  </si>
  <si>
    <t>Платные услуги населению</t>
  </si>
  <si>
    <t>Численность работающих</t>
  </si>
  <si>
    <t>Фонд заработной платы</t>
  </si>
  <si>
    <t>Среднемесячная заработная плата</t>
  </si>
  <si>
    <t>Численность зарегистрированных безработных</t>
  </si>
  <si>
    <t>Уровень  официально зарегистрированной безработицы</t>
  </si>
  <si>
    <t>Напряженность на рынке труда</t>
  </si>
  <si>
    <t>к аналогичному периоду предыдущего года</t>
  </si>
  <si>
    <t xml:space="preserve">       федерального бюджета</t>
  </si>
  <si>
    <t xml:space="preserve">       областного бюджета</t>
  </si>
  <si>
    <t xml:space="preserve">       местного бюджета</t>
  </si>
  <si>
    <t>чел.</t>
  </si>
  <si>
    <t>незанятых
 на 1 вакансию</t>
  </si>
  <si>
    <t>Единица 
измерения</t>
  </si>
  <si>
    <t>Наименование показателя</t>
  </si>
  <si>
    <t>Отчетный период к аналогичному периоду прошлого года, %</t>
  </si>
  <si>
    <t>План</t>
  </si>
  <si>
    <t>Исполнение</t>
  </si>
  <si>
    <t>ДОХОДЫ ИТОГО</t>
  </si>
  <si>
    <t>Налоговые и неналоговые доходы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</si>
  <si>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</si>
  <si>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</si>
  <si>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</si>
  <si>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</si>
  <si>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</si>
  <si>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</si>
  <si>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</si>
  <si>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</si>
  <si>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 xml:space="preserve">Доходы от использования имущества, находящегося в госуд.и муниц. собственности </t>
  </si>
  <si>
    <t>Платежи при пользовании природными ресурсами</t>
  </si>
  <si>
    <t>Доходы от оказания платных услуг и компенсации части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</si>
  <si>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</si>
  <si>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</si>
  <si>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</si>
  <si>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</si>
  <si>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>БЕЗВОЗМЕЗДНЫЕ ПОСТУПЛЕНИЯ</t>
  </si>
  <si>
    <t>РАСХОДЫ ИТОГО</t>
  </si>
  <si>
    <t>образование</t>
  </si>
  <si>
    <t>культура</t>
  </si>
  <si>
    <t>социальная политика</t>
  </si>
  <si>
    <t>жилищно-коммунальное хозяйство</t>
  </si>
  <si>
    <t>НЕДОИМКА в местный бюджет</t>
  </si>
  <si>
    <t>МУНИПАЛЬНЫЙ ДОЛГ</t>
  </si>
  <si>
    <t>по бюджетным кредитам</t>
  </si>
  <si>
    <t>по бюджетным ссудам</t>
  </si>
  <si>
    <t>ДЕФИЦИТ (-), ПРОФИЦИТ (+) бюджета</t>
  </si>
  <si>
    <t>Уровень дотационности бюджета (%)</t>
  </si>
  <si>
    <t>из общего объема инвестиций за счет:</t>
  </si>
  <si>
    <t>средств внебюджетных фондов</t>
  </si>
  <si>
    <t>прочих средств</t>
  </si>
  <si>
    <t>из них:</t>
  </si>
  <si>
    <t>Дотации</t>
  </si>
  <si>
    <t xml:space="preserve">Субвенции </t>
  </si>
  <si>
    <t xml:space="preserve">Субсидии </t>
  </si>
  <si>
    <t>Доходы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</si>
  <si>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</si>
  <si>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</si>
  <si>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Прочие безвозмездные поступления</t>
  </si>
  <si>
    <t xml:space="preserve">дотации на выравнивание бюджетной обеспеченности </t>
  </si>
  <si>
    <t>дотации бюджетам на поддержку мер по обеспечению сбалансированности бюджетов</t>
  </si>
  <si>
    <t xml:space="preserve">здравоохранение </t>
  </si>
  <si>
    <t>физическая культура и спорт</t>
  </si>
  <si>
    <t>из него:</t>
  </si>
  <si>
    <t>Безвозмездные поступления от других бюджетов бюджетной системы</t>
  </si>
  <si>
    <t>Налог на товары (работы, услуги) реализуемые на территории РФ</t>
  </si>
  <si>
    <r>
      <t xml:space="preserve">Раздел С: Обрабатывающая промышленность </t>
    </r>
    <r>
      <rPr>
        <sz val="11"/>
        <rFont val="Times New Roman Cyr"/>
        <family val="1"/>
      </rPr>
      <t>всего по муниципальному району, городскому округу</t>
    </r>
  </si>
  <si>
    <r>
      <t xml:space="preserve">10: Производство пищевых продуктов  </t>
    </r>
    <r>
      <rPr>
        <sz val="11"/>
        <rFont val="Times New Roman Cyr"/>
        <family val="1"/>
      </rPr>
      <t>всего по муниципальному району, городскому округу</t>
    </r>
  </si>
  <si>
    <r>
      <rPr>
        <b/>
        <sz val="11"/>
        <rFont val="Times New Roman Cyr"/>
        <family val="0"/>
      </rPr>
      <t xml:space="preserve">14: Производство одежды </t>
    </r>
    <r>
      <rPr>
        <sz val="11"/>
        <rFont val="Times New Roman Cyr"/>
        <family val="0"/>
      </rPr>
      <t>всего по муниципальному району, городскому поселению</t>
    </r>
  </si>
  <si>
    <r>
      <t xml:space="preserve">18:  Деятельность полиграфическая и копирование носителей информации </t>
    </r>
    <r>
      <rPr>
        <sz val="11"/>
        <rFont val="Times New Roman Cyr"/>
        <family val="1"/>
      </rPr>
      <t>всего по муниципальному району, городскому округу</t>
    </r>
  </si>
  <si>
    <r>
      <rPr>
        <b/>
        <sz val="11"/>
        <rFont val="Times New Roman Cyr"/>
        <family val="0"/>
      </rPr>
      <t xml:space="preserve">20: Производство химических веществ и химических продуктов </t>
    </r>
    <r>
      <rPr>
        <sz val="11"/>
        <rFont val="Times New Roman Cyr"/>
        <family val="1"/>
      </rPr>
      <t>всего по муниципальному району, городскому округу</t>
    </r>
  </si>
  <si>
    <r>
      <rPr>
        <b/>
        <sz val="11"/>
        <rFont val="Times New Roman Cyr"/>
        <family val="0"/>
      </rPr>
      <t>33: Ремонтр и монтаж машин и оборудования</t>
    </r>
    <r>
      <rPr>
        <sz val="11"/>
        <rFont val="Times New Roman Cyr"/>
        <family val="1"/>
      </rPr>
      <t xml:space="preserve"> всего по муниципальному району, городскому округу</t>
    </r>
  </si>
  <si>
    <r>
      <t xml:space="preserve">35: Обеспечение электрической энергией, газом и паром; кондиционирование воздуха </t>
    </r>
    <r>
      <rPr>
        <sz val="11"/>
        <rFont val="Times New Roman Cyr"/>
        <family val="1"/>
      </rPr>
      <t>всего по муниципальному району, городскому округу</t>
    </r>
  </si>
  <si>
    <r>
      <t xml:space="preserve">Раздел Е: Водоснабжение; водоотведение, услуги по удалению и рекультивации отходов  </t>
    </r>
    <r>
      <rPr>
        <sz val="11"/>
        <rFont val="Times New Roman Cyr"/>
        <family val="1"/>
      </rPr>
      <t>всего по муниципальному району, городскому округу</t>
    </r>
  </si>
  <si>
    <r>
      <t xml:space="preserve">36: Водоснабжение; канализация; организация сбора и утилизации отходов, деятельность по ликвидации загрязнения </t>
    </r>
    <r>
      <rPr>
        <sz val="11"/>
        <rFont val="Times New Roman Cyr"/>
        <family val="1"/>
      </rPr>
      <t>всего по муниципальному району, городскому округу</t>
    </r>
  </si>
  <si>
    <r>
      <t xml:space="preserve">37: Сбор и обработка сточных вод </t>
    </r>
    <r>
      <rPr>
        <sz val="11"/>
        <rFont val="Times New Roman Cyr"/>
        <family val="0"/>
      </rPr>
      <t>всего по муниципальному району, городскому округу</t>
    </r>
  </si>
  <si>
    <r>
      <t xml:space="preserve">Отгружено товаров собственного производсва, выполнено работ и услуг собственными силами (без НДС и акцизов) по разделам  В, C, D, E  </t>
    </r>
    <r>
      <rPr>
        <sz val="11"/>
        <rFont val="Times New Roman Cyr"/>
        <family val="1"/>
      </rPr>
      <t>всего по муниципальному району, городскому округу</t>
    </r>
  </si>
  <si>
    <t>Форма</t>
  </si>
  <si>
    <r>
      <t xml:space="preserve">Раздел D: Электроэнергия, газ, пар и кондиционирование воздуха </t>
    </r>
    <r>
      <rPr>
        <sz val="11"/>
        <rFont val="Times New Roman Cyr"/>
        <family val="0"/>
      </rPr>
      <t>всего по муниципальному району, городскому округу</t>
    </r>
  </si>
  <si>
    <t>*) Заполняется только по тем чистым видам экономической деятельности, которые осуществляются на территории муниципального образования</t>
  </si>
  <si>
    <t xml:space="preserve"> руб.</t>
  </si>
  <si>
    <t xml:space="preserve">чел. 
</t>
  </si>
  <si>
    <t>2018 год</t>
  </si>
  <si>
    <t>2019 год</t>
  </si>
  <si>
    <t xml:space="preserve">Мониторинг социально - экономического развития   городского округа город Буй  за май  2019  года  </t>
  </si>
  <si>
    <t>Факт на 01.06.2018</t>
  </si>
  <si>
    <t>Факт на 01.06.2019</t>
  </si>
  <si>
    <t>Основные показатели консолидированного бюджета  городского округа город Буй за май 2019 года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</si>
</sst>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_)"/>
    <numFmt numFmtId="174" formatCode="_-* #,##0.0000000000000000000000000000000000000000000000000000000000000000000000000000000000000000000000000000000000000_р_._-;\-* #,##0.0000000000000000000000000000000000000000000000000000000000000;;"/>
    <numFmt numFmtId="175" formatCode="0.000"/>
    <numFmt numFmtId="176" formatCode="0.0000"/>
    <numFmt numFmtId="177" formatCode="0.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0000000000000"/>
    <numFmt numFmtId="199" formatCode="0.0000000000000000000000"/>
    <numFmt numFmtId="200" formatCode="0.00000000000000000000000"/>
    <numFmt numFmtId="201" formatCode="0.000000000000000000000000"/>
    <numFmt numFmtId="202" formatCode="0.0000000000000000000000000"/>
    <numFmt numFmtId="203" formatCode="0.00000000000000000000000000"/>
    <numFmt numFmtId="204" formatCode="0.000000000000000000000000000"/>
    <numFmt numFmtId="205" formatCode="0.0000000000000000000000000000"/>
    <numFmt numFmtId="206" formatCode="0.00000000000000000000000000000"/>
    <numFmt numFmtId="207" formatCode="0.000000000000000000000000000000"/>
    <numFmt numFmtId="208" formatCode="0.0000000000000000000000000000000"/>
    <numFmt numFmtId="209" formatCode="0.00000000000000000000000000000000"/>
    <numFmt numFmtId="210" formatCode="0.000000000000000000000000000000000"/>
    <numFmt numFmtId="211" formatCode="0.0000000000000000000000000000000000"/>
    <numFmt numFmtId="212" formatCode="0.00000000000000000000000000000000000"/>
    <numFmt numFmtId="213" formatCode="0.000000000000000000000000000000000000"/>
    <numFmt numFmtId="214" formatCode="0.0000000000000000000000000000000000000"/>
    <numFmt numFmtId="215" formatCode="0.00000000000000000000000000000000000000"/>
    <numFmt numFmtId="216" formatCode="0.000000000000000000000000000000000000000"/>
    <numFmt numFmtId="217" formatCode="0.0000000000000000000000000000000000000000"/>
    <numFmt numFmtId="218" formatCode="0.00000000000000000000000000000000000000000"/>
    <numFmt numFmtId="219" formatCode="0.000000000000000000000000000000000000000000"/>
    <numFmt numFmtId="220" formatCode="0.0000000000000000000000000000000000000000000"/>
    <numFmt numFmtId="221" formatCode="0.00000000000000000000000000000000000000000000"/>
    <numFmt numFmtId="222" formatCode="0.000000000000000000000000000000000000000000000"/>
    <numFmt numFmtId="223" formatCode="0.0000000000000000000000000000000000000000000000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50">
    <font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172" fontId="9" fillId="34" borderId="12" xfId="0" applyNumberFormat="1" applyFont="1" applyFill="1" applyBorder="1" applyAlignment="1">
      <alignment horizontal="center" vertical="center" wrapText="1"/>
    </xf>
    <xf numFmtId="172" fontId="9" fillId="34" borderId="12" xfId="0" applyNumberFormat="1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172" fontId="9" fillId="33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justify"/>
    </xf>
    <xf numFmtId="0" fontId="7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justify"/>
    </xf>
    <xf numFmtId="0" fontId="2" fillId="37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 wrapText="1"/>
    </xf>
    <xf numFmtId="172" fontId="6" fillId="34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/>
    </xf>
    <xf numFmtId="172" fontId="2" fillId="35" borderId="10" xfId="0" applyNumberFormat="1" applyFont="1" applyFill="1" applyBorder="1" applyAlignment="1">
      <alignment horizontal="center" vertical="justify"/>
    </xf>
    <xf numFmtId="0" fontId="2" fillId="37" borderId="10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tabSelected="1" zoomScalePageLayoutView="0" workbookViewId="0" topLeftCell="A34">
      <selection activeCell="C25" sqref="C25"/>
    </sheetView>
  </sheetViews>
  <sheetFormatPr defaultColWidth="9.00390625" defaultRowHeight="12.75"/>
  <cols>
    <col min="1" max="1" width="71.00390625" style="2" customWidth="1"/>
    <col min="2" max="2" width="18.125" style="27" customWidth="1"/>
    <col min="3" max="5" width="18.625" style="27" customWidth="1"/>
    <col min="6" max="6" width="9.375" style="25" customWidth="1"/>
    <col min="7" max="7" width="10.50390625" style="25" bestFit="1" customWidth="1"/>
    <col min="8" max="16384" width="9.375" style="25" customWidth="1"/>
  </cols>
  <sheetData>
    <row r="1" spans="1:5" ht="32.25" customHeight="1">
      <c r="A1" s="74" t="s">
        <v>93</v>
      </c>
      <c r="B1" s="74"/>
      <c r="C1" s="74"/>
      <c r="D1" s="75"/>
      <c r="E1" s="75"/>
    </row>
    <row r="2" spans="1:5" ht="15.75">
      <c r="A2" s="1"/>
      <c r="B2" s="24"/>
      <c r="C2" s="24"/>
      <c r="D2" s="24"/>
      <c r="E2" s="24"/>
    </row>
    <row r="3" spans="1:5" ht="15.75">
      <c r="A3" s="76"/>
      <c r="B3" s="78" t="s">
        <v>23</v>
      </c>
      <c r="C3" s="80">
        <v>2018</v>
      </c>
      <c r="D3" s="80">
        <v>2018</v>
      </c>
      <c r="E3" s="26"/>
    </row>
    <row r="4" spans="1:5" ht="15.75">
      <c r="A4" s="77"/>
      <c r="B4" s="79"/>
      <c r="C4" s="81"/>
      <c r="D4" s="81"/>
      <c r="E4" s="73">
        <v>2019</v>
      </c>
    </row>
    <row r="5" spans="1:7" ht="58.5">
      <c r="A5" s="44" t="s">
        <v>85</v>
      </c>
      <c r="B5" s="49" t="s">
        <v>0</v>
      </c>
      <c r="C5" s="69">
        <v>3656026</v>
      </c>
      <c r="D5" s="69">
        <f>D7+D19+D23</f>
        <v>1654451</v>
      </c>
      <c r="E5" s="69">
        <v>1762921</v>
      </c>
      <c r="G5" s="70"/>
    </row>
    <row r="6" spans="1:5" ht="15.75">
      <c r="A6" s="33" t="s">
        <v>17</v>
      </c>
      <c r="B6" s="40" t="s">
        <v>2</v>
      </c>
      <c r="C6" s="42">
        <v>111.2</v>
      </c>
      <c r="D6" s="42">
        <v>113.1</v>
      </c>
      <c r="E6" s="42">
        <f>E5/D5*100</f>
        <v>106.55625340369706</v>
      </c>
    </row>
    <row r="7" spans="1:7" ht="30">
      <c r="A7" s="44" t="s">
        <v>75</v>
      </c>
      <c r="B7" s="45" t="s">
        <v>0</v>
      </c>
      <c r="C7" s="68">
        <v>3358765</v>
      </c>
      <c r="D7" s="68">
        <v>1498900</v>
      </c>
      <c r="E7" s="68">
        <v>1617596</v>
      </c>
      <c r="G7" s="70"/>
    </row>
    <row r="8" spans="1:5" ht="15.75">
      <c r="A8" s="33" t="s">
        <v>17</v>
      </c>
      <c r="B8" s="40" t="s">
        <v>2</v>
      </c>
      <c r="C8" s="42">
        <v>112.6</v>
      </c>
      <c r="D8" s="42">
        <v>114.2</v>
      </c>
      <c r="E8" s="42">
        <f>E7/D7*100</f>
        <v>107.9188738408166</v>
      </c>
    </row>
    <row r="9" spans="1:7" ht="29.25" customHeight="1">
      <c r="A9" s="32" t="s">
        <v>76</v>
      </c>
      <c r="B9" s="41" t="s">
        <v>0</v>
      </c>
      <c r="C9" s="67">
        <v>157256</v>
      </c>
      <c r="D9" s="39">
        <v>89656</v>
      </c>
      <c r="E9" s="67">
        <v>36621</v>
      </c>
      <c r="G9" s="70"/>
    </row>
    <row r="10" spans="1:7" ht="15" customHeight="1">
      <c r="A10" s="33" t="s">
        <v>17</v>
      </c>
      <c r="B10" s="40" t="s">
        <v>2</v>
      </c>
      <c r="C10" s="42">
        <v>59.5</v>
      </c>
      <c r="D10" s="42">
        <v>91</v>
      </c>
      <c r="E10" s="42">
        <f>E9/D9*100</f>
        <v>40.846122958864996</v>
      </c>
      <c r="G10" s="70"/>
    </row>
    <row r="11" spans="1:5" ht="30">
      <c r="A11" s="35" t="s">
        <v>77</v>
      </c>
      <c r="B11" s="41" t="s">
        <v>0</v>
      </c>
      <c r="C11" s="67">
        <v>34890</v>
      </c>
      <c r="D11" s="67">
        <v>7922</v>
      </c>
      <c r="E11" s="67">
        <v>10786</v>
      </c>
    </row>
    <row r="12" spans="1:5" ht="15.75">
      <c r="A12" s="33" t="s">
        <v>17</v>
      </c>
      <c r="B12" s="40" t="s">
        <v>2</v>
      </c>
      <c r="C12" s="42">
        <v>52.2</v>
      </c>
      <c r="D12" s="42">
        <v>34.3</v>
      </c>
      <c r="E12" s="42">
        <f>E11/D11*100</f>
        <v>136.15248674577128</v>
      </c>
    </row>
    <row r="13" spans="1:5" ht="44.25">
      <c r="A13" s="32" t="s">
        <v>78</v>
      </c>
      <c r="B13" s="41" t="s">
        <v>0</v>
      </c>
      <c r="C13" s="67">
        <v>1964</v>
      </c>
      <c r="D13" s="67">
        <v>877</v>
      </c>
      <c r="E13" s="67">
        <v>897</v>
      </c>
    </row>
    <row r="14" spans="1:5" ht="15.75">
      <c r="A14" s="33" t="s">
        <v>17</v>
      </c>
      <c r="B14" s="40" t="s">
        <v>2</v>
      </c>
      <c r="C14" s="42">
        <v>93.7</v>
      </c>
      <c r="D14" s="42">
        <v>104.8</v>
      </c>
      <c r="E14" s="42">
        <f>E13/D13*100</f>
        <v>102.28050171037629</v>
      </c>
    </row>
    <row r="15" spans="1:5" ht="32.25" customHeight="1">
      <c r="A15" s="35" t="s">
        <v>79</v>
      </c>
      <c r="B15" s="40" t="s">
        <v>0</v>
      </c>
      <c r="C15" s="67">
        <v>3164655</v>
      </c>
      <c r="D15" s="67">
        <v>1400445</v>
      </c>
      <c r="E15" s="67">
        <v>1569292</v>
      </c>
    </row>
    <row r="16" spans="1:5" ht="15.75">
      <c r="A16" s="33" t="s">
        <v>17</v>
      </c>
      <c r="B16" s="40" t="s">
        <v>2</v>
      </c>
      <c r="C16" s="42">
        <v>119.4</v>
      </c>
      <c r="D16" s="42">
        <v>117.7</v>
      </c>
      <c r="E16" s="42">
        <f>E15/D15*100</f>
        <v>112.05666770205185</v>
      </c>
    </row>
    <row r="17" spans="1:5" ht="30">
      <c r="A17" s="35" t="s">
        <v>80</v>
      </c>
      <c r="B17" s="40" t="s">
        <v>0</v>
      </c>
      <c r="C17" s="42"/>
      <c r="D17" s="42"/>
      <c r="E17" s="42"/>
    </row>
    <row r="18" spans="1:5" ht="15.75">
      <c r="A18" s="33" t="s">
        <v>17</v>
      </c>
      <c r="B18" s="40" t="s">
        <v>2</v>
      </c>
      <c r="C18" s="42"/>
      <c r="D18" s="42"/>
      <c r="E18" s="42"/>
    </row>
    <row r="19" spans="1:5" ht="31.5" customHeight="1">
      <c r="A19" s="47" t="s">
        <v>87</v>
      </c>
      <c r="B19" s="48" t="s">
        <v>0</v>
      </c>
      <c r="C19" s="68">
        <v>243197</v>
      </c>
      <c r="D19" s="68">
        <v>133182</v>
      </c>
      <c r="E19" s="68">
        <v>122233</v>
      </c>
    </row>
    <row r="20" spans="1:5" ht="15.75">
      <c r="A20" s="33" t="s">
        <v>17</v>
      </c>
      <c r="B20" s="40" t="s">
        <v>2</v>
      </c>
      <c r="C20" s="42">
        <v>96.7</v>
      </c>
      <c r="D20" s="42">
        <v>103.2</v>
      </c>
      <c r="E20" s="42">
        <f>E19/D19*100</f>
        <v>91.77891907314802</v>
      </c>
    </row>
    <row r="21" spans="1:5" ht="44.25">
      <c r="A21" s="32" t="s">
        <v>81</v>
      </c>
      <c r="B21" s="40" t="s">
        <v>0</v>
      </c>
      <c r="C21" s="67">
        <v>243197</v>
      </c>
      <c r="D21" s="67">
        <v>133182</v>
      </c>
      <c r="E21" s="67">
        <v>122233</v>
      </c>
    </row>
    <row r="22" spans="1:5" ht="15.75">
      <c r="A22" s="33" t="s">
        <v>17</v>
      </c>
      <c r="B22" s="40" t="s">
        <v>2</v>
      </c>
      <c r="C22" s="42">
        <v>96.7</v>
      </c>
      <c r="D22" s="42">
        <v>103.2</v>
      </c>
      <c r="E22" s="42">
        <f>E21/D21*100</f>
        <v>91.77891907314802</v>
      </c>
    </row>
    <row r="23" spans="1:5" ht="45.75" customHeight="1">
      <c r="A23" s="44" t="s">
        <v>82</v>
      </c>
      <c r="B23" s="48" t="s">
        <v>0</v>
      </c>
      <c r="C23" s="68">
        <f>C25+C27</f>
        <v>54064</v>
      </c>
      <c r="D23" s="68">
        <v>22369</v>
      </c>
      <c r="E23" s="68">
        <f>E25+E27</f>
        <v>23092</v>
      </c>
    </row>
    <row r="24" spans="1:5" ht="15.75">
      <c r="A24" s="33" t="s">
        <v>17</v>
      </c>
      <c r="B24" s="40" t="s">
        <v>2</v>
      </c>
      <c r="C24" s="42">
        <v>103</v>
      </c>
      <c r="D24" s="42">
        <v>105.2</v>
      </c>
      <c r="E24" s="42">
        <f>E23/D23*100</f>
        <v>103.23215163842818</v>
      </c>
    </row>
    <row r="25" spans="1:5" ht="43.5" customHeight="1">
      <c r="A25" s="32" t="s">
        <v>83</v>
      </c>
      <c r="B25" s="41" t="s">
        <v>0</v>
      </c>
      <c r="C25" s="67">
        <v>18433</v>
      </c>
      <c r="D25" s="67">
        <v>7610</v>
      </c>
      <c r="E25" s="67">
        <v>7726</v>
      </c>
    </row>
    <row r="26" spans="1:5" ht="15.75">
      <c r="A26" s="33" t="s">
        <v>17</v>
      </c>
      <c r="B26" s="40" t="s">
        <v>2</v>
      </c>
      <c r="C26" s="42">
        <v>103.8</v>
      </c>
      <c r="D26" s="42">
        <v>103.5</v>
      </c>
      <c r="E26" s="42">
        <f>E25/D25*100</f>
        <v>101.52431011826543</v>
      </c>
    </row>
    <row r="27" spans="1:5" ht="30">
      <c r="A27" s="37" t="s">
        <v>84</v>
      </c>
      <c r="B27" s="40" t="s">
        <v>0</v>
      </c>
      <c r="C27" s="67">
        <v>35631</v>
      </c>
      <c r="D27" s="67">
        <v>14759</v>
      </c>
      <c r="E27" s="67">
        <v>15366</v>
      </c>
    </row>
    <row r="28" spans="1:5" ht="15.75">
      <c r="A28" s="33" t="s">
        <v>17</v>
      </c>
      <c r="B28" s="40" t="s">
        <v>2</v>
      </c>
      <c r="C28" s="42">
        <v>102.6</v>
      </c>
      <c r="D28" s="42">
        <v>106.1</v>
      </c>
      <c r="E28" s="42">
        <f>E27/D27*100</f>
        <v>104.11274476590555</v>
      </c>
    </row>
    <row r="29" spans="1:5" ht="15.75">
      <c r="A29" s="44" t="s">
        <v>5</v>
      </c>
      <c r="B29" s="49" t="s">
        <v>0</v>
      </c>
      <c r="C29" s="46">
        <v>801573</v>
      </c>
      <c r="D29" s="46">
        <v>57047</v>
      </c>
      <c r="E29" s="46">
        <v>158775</v>
      </c>
    </row>
    <row r="30" spans="1:5" ht="15.75">
      <c r="A30" s="36" t="s">
        <v>17</v>
      </c>
      <c r="B30" s="40" t="s">
        <v>2</v>
      </c>
      <c r="C30" s="42">
        <v>72.5</v>
      </c>
      <c r="D30" s="42">
        <v>140.8</v>
      </c>
      <c r="E30" s="42">
        <f>E29/D29*100</f>
        <v>278.32313706242223</v>
      </c>
    </row>
    <row r="31" spans="1:5" ht="15.75">
      <c r="A31" s="34" t="s">
        <v>57</v>
      </c>
      <c r="B31" s="38"/>
      <c r="C31" s="39"/>
      <c r="D31" s="39"/>
      <c r="E31" s="39"/>
    </row>
    <row r="32" spans="1:5" ht="15.75">
      <c r="A32" s="32" t="s">
        <v>6</v>
      </c>
      <c r="B32" s="38" t="s">
        <v>0</v>
      </c>
      <c r="C32" s="39">
        <v>344429</v>
      </c>
      <c r="D32" s="39">
        <v>52913</v>
      </c>
      <c r="E32" s="39">
        <v>50900</v>
      </c>
    </row>
    <row r="33" spans="1:5" ht="15.75">
      <c r="A33" s="32" t="s">
        <v>7</v>
      </c>
      <c r="B33" s="38" t="s">
        <v>0</v>
      </c>
      <c r="C33" s="39">
        <v>457144</v>
      </c>
      <c r="D33" s="39">
        <v>4134</v>
      </c>
      <c r="E33" s="39">
        <v>107875</v>
      </c>
    </row>
    <row r="34" spans="1:5" ht="15.75">
      <c r="A34" s="33" t="s">
        <v>3</v>
      </c>
      <c r="B34" s="38"/>
      <c r="C34" s="39"/>
      <c r="D34" s="39"/>
      <c r="E34" s="39"/>
    </row>
    <row r="35" spans="1:5" ht="15.75">
      <c r="A35" s="34" t="s">
        <v>8</v>
      </c>
      <c r="B35" s="38" t="s">
        <v>1</v>
      </c>
      <c r="C35" s="39">
        <v>12987</v>
      </c>
      <c r="D35" s="39">
        <v>349</v>
      </c>
      <c r="E35" s="39">
        <v>704</v>
      </c>
    </row>
    <row r="36" spans="1:5" ht="15.75">
      <c r="A36" s="33" t="s">
        <v>18</v>
      </c>
      <c r="B36" s="38" t="s">
        <v>1</v>
      </c>
      <c r="C36" s="39">
        <v>1589</v>
      </c>
      <c r="D36" s="39">
        <v>0</v>
      </c>
      <c r="E36" s="39">
        <v>604</v>
      </c>
    </row>
    <row r="37" spans="1:5" ht="15.75">
      <c r="A37" s="33" t="s">
        <v>19</v>
      </c>
      <c r="B37" s="38" t="s">
        <v>1</v>
      </c>
      <c r="C37" s="39">
        <v>5747</v>
      </c>
      <c r="D37" s="39">
        <v>132</v>
      </c>
      <c r="E37" s="39">
        <v>0</v>
      </c>
    </row>
    <row r="38" spans="1:5" ht="15.75">
      <c r="A38" s="33" t="s">
        <v>20</v>
      </c>
      <c r="B38" s="38" t="s">
        <v>1</v>
      </c>
      <c r="C38" s="39">
        <v>5651</v>
      </c>
      <c r="D38" s="39">
        <v>217</v>
      </c>
      <c r="E38" s="39">
        <v>100</v>
      </c>
    </row>
    <row r="39" spans="1:5" ht="15.75">
      <c r="A39" s="34" t="s">
        <v>58</v>
      </c>
      <c r="B39" s="38" t="s">
        <v>0</v>
      </c>
      <c r="C39" s="39">
        <v>433</v>
      </c>
      <c r="D39" s="39">
        <v>56</v>
      </c>
      <c r="E39" s="39">
        <v>100</v>
      </c>
    </row>
    <row r="40" spans="1:5" ht="15.75">
      <c r="A40" s="34" t="s">
        <v>59</v>
      </c>
      <c r="B40" s="38" t="s">
        <v>0</v>
      </c>
      <c r="C40" s="39">
        <v>443724</v>
      </c>
      <c r="D40" s="39">
        <v>3729</v>
      </c>
      <c r="E40" s="39">
        <v>107071</v>
      </c>
    </row>
    <row r="41" spans="1:5" ht="15.75">
      <c r="A41" s="44" t="s">
        <v>9</v>
      </c>
      <c r="B41" s="49" t="s">
        <v>0</v>
      </c>
      <c r="C41" s="68">
        <v>3892527</v>
      </c>
      <c r="D41" s="46">
        <v>1392604</v>
      </c>
      <c r="E41" s="68">
        <f>D41*E42/100</f>
        <v>1427419.1</v>
      </c>
    </row>
    <row r="42" spans="1:5" ht="15.75">
      <c r="A42" s="36" t="s">
        <v>17</v>
      </c>
      <c r="B42" s="41" t="s">
        <v>2</v>
      </c>
      <c r="C42" s="39">
        <v>102.5</v>
      </c>
      <c r="D42" s="39">
        <v>101.9</v>
      </c>
      <c r="E42" s="39">
        <v>102.5</v>
      </c>
    </row>
    <row r="43" spans="1:5" ht="15.75">
      <c r="A43" s="44" t="s">
        <v>10</v>
      </c>
      <c r="B43" s="49" t="s">
        <v>0</v>
      </c>
      <c r="C43" s="68">
        <v>723528</v>
      </c>
      <c r="D43" s="46">
        <v>292285</v>
      </c>
      <c r="E43" s="68">
        <f>D43*E44/100</f>
        <v>295207.85</v>
      </c>
    </row>
    <row r="44" spans="1:5" ht="15.75">
      <c r="A44" s="36" t="s">
        <v>17</v>
      </c>
      <c r="B44" s="41" t="s">
        <v>2</v>
      </c>
      <c r="C44" s="71">
        <v>101</v>
      </c>
      <c r="D44" s="43">
        <v>96.5</v>
      </c>
      <c r="E44" s="71">
        <v>101</v>
      </c>
    </row>
    <row r="45" spans="1:5" ht="13.5" customHeight="1">
      <c r="A45" s="44" t="s">
        <v>11</v>
      </c>
      <c r="B45" s="45" t="s">
        <v>21</v>
      </c>
      <c r="C45" s="50">
        <v>7149</v>
      </c>
      <c r="D45" s="50">
        <v>7054</v>
      </c>
      <c r="E45" s="50">
        <v>6938</v>
      </c>
    </row>
    <row r="46" spans="1:5" ht="15.75">
      <c r="A46" s="44" t="s">
        <v>12</v>
      </c>
      <c r="B46" s="45" t="s">
        <v>89</v>
      </c>
      <c r="C46" s="50">
        <v>2777015</v>
      </c>
      <c r="D46" s="50">
        <v>890377.7</v>
      </c>
      <c r="E46" s="50">
        <v>926976.1</v>
      </c>
    </row>
    <row r="47" spans="1:5" ht="15.75">
      <c r="A47" s="44" t="s">
        <v>13</v>
      </c>
      <c r="B47" s="45" t="s">
        <v>4</v>
      </c>
      <c r="C47" s="50">
        <v>32370.7</v>
      </c>
      <c r="D47" s="50">
        <v>31557.1</v>
      </c>
      <c r="E47" s="50">
        <v>33403.6</v>
      </c>
    </row>
    <row r="48" spans="1:5" ht="13.5" customHeight="1">
      <c r="A48" s="44" t="s">
        <v>14</v>
      </c>
      <c r="B48" s="51" t="s">
        <v>90</v>
      </c>
      <c r="C48" s="72">
        <v>181</v>
      </c>
      <c r="D48" s="72">
        <v>183</v>
      </c>
      <c r="E48" s="72">
        <v>141</v>
      </c>
    </row>
    <row r="49" spans="1:5" ht="15.75" customHeight="1">
      <c r="A49" s="44" t="s">
        <v>15</v>
      </c>
      <c r="B49" s="51" t="s">
        <v>2</v>
      </c>
      <c r="C49" s="72">
        <v>1.02</v>
      </c>
      <c r="D49" s="72">
        <v>1.03</v>
      </c>
      <c r="E49" s="72">
        <v>0.8</v>
      </c>
    </row>
    <row r="50" spans="1:5" ht="31.5" customHeight="1">
      <c r="A50" s="44" t="s">
        <v>16</v>
      </c>
      <c r="B50" s="52" t="s">
        <v>22</v>
      </c>
      <c r="C50" s="45">
        <v>0.7</v>
      </c>
      <c r="D50" s="45">
        <v>1</v>
      </c>
      <c r="E50" s="45">
        <v>0.7</v>
      </c>
    </row>
    <row r="51" spans="1:5" ht="15.75">
      <c r="A51" s="1"/>
      <c r="B51" s="24"/>
      <c r="C51" s="24"/>
      <c r="D51" s="24"/>
      <c r="E51" s="24"/>
    </row>
    <row r="52" spans="1:5" ht="45">
      <c r="A52" s="1" t="s">
        <v>88</v>
      </c>
      <c r="B52" s="24"/>
      <c r="C52" s="24"/>
      <c r="D52" s="24"/>
      <c r="E52" s="24"/>
    </row>
    <row r="53" spans="1:5" ht="15.75">
      <c r="A53" s="1"/>
      <c r="B53" s="24"/>
      <c r="C53" s="24"/>
      <c r="D53" s="24"/>
      <c r="E53" s="24"/>
    </row>
    <row r="54" spans="1:5" ht="15.75">
      <c r="A54" s="1"/>
      <c r="B54" s="24"/>
      <c r="C54" s="24"/>
      <c r="D54" s="24"/>
      <c r="E54" s="24"/>
    </row>
    <row r="55" spans="1:5" ht="15.75">
      <c r="A55" s="1"/>
      <c r="B55" s="24"/>
      <c r="C55" s="24"/>
      <c r="D55" s="24"/>
      <c r="E55" s="24"/>
    </row>
    <row r="56" spans="1:5" ht="15.75">
      <c r="A56" s="1"/>
      <c r="B56" s="24"/>
      <c r="C56" s="24"/>
      <c r="D56" s="24"/>
      <c r="E56" s="24"/>
    </row>
    <row r="57" spans="1:5" ht="15.75">
      <c r="A57" s="1"/>
      <c r="B57" s="24"/>
      <c r="C57" s="24"/>
      <c r="D57" s="24"/>
      <c r="E57" s="24"/>
    </row>
    <row r="58" spans="1:5" ht="15.75">
      <c r="A58" s="1"/>
      <c r="B58" s="24"/>
      <c r="C58" s="24"/>
      <c r="D58" s="24"/>
      <c r="E58" s="24"/>
    </row>
    <row r="59" spans="1:5" ht="15.75">
      <c r="A59" s="1"/>
      <c r="B59" s="24"/>
      <c r="C59" s="24"/>
      <c r="D59" s="24"/>
      <c r="E59" s="24"/>
    </row>
    <row r="60" spans="1:5" ht="15.75">
      <c r="A60" s="1"/>
      <c r="B60" s="24"/>
      <c r="C60" s="24"/>
      <c r="D60" s="24"/>
      <c r="E60" s="24"/>
    </row>
    <row r="61" spans="1:5" ht="15.75">
      <c r="A61" s="1"/>
      <c r="B61" s="24"/>
      <c r="C61" s="24"/>
      <c r="D61" s="24"/>
      <c r="E61" s="24"/>
    </row>
    <row r="62" spans="1:5" ht="15.75">
      <c r="A62" s="1"/>
      <c r="B62" s="24"/>
      <c r="C62" s="24"/>
      <c r="D62" s="24"/>
      <c r="E62" s="24"/>
    </row>
    <row r="63" spans="1:5" ht="15.75">
      <c r="A63" s="1"/>
      <c r="B63" s="24"/>
      <c r="C63" s="24"/>
      <c r="D63" s="24"/>
      <c r="E63" s="24"/>
    </row>
    <row r="64" spans="1:5" ht="15.75">
      <c r="A64" s="1"/>
      <c r="B64" s="24"/>
      <c r="C64" s="24"/>
      <c r="D64" s="24"/>
      <c r="E64" s="24"/>
    </row>
    <row r="65" spans="1:5" ht="15.75">
      <c r="A65" s="1"/>
      <c r="B65" s="24"/>
      <c r="C65" s="24"/>
      <c r="D65" s="24"/>
      <c r="E65" s="24"/>
    </row>
    <row r="66" spans="1:5" ht="15.75">
      <c r="A66" s="1"/>
      <c r="B66" s="24"/>
      <c r="C66" s="24"/>
      <c r="D66" s="24"/>
      <c r="E66" s="24"/>
    </row>
    <row r="67" spans="1:5" ht="15.75">
      <c r="A67" s="1"/>
      <c r="B67" s="24"/>
      <c r="C67" s="24"/>
      <c r="D67" s="24"/>
      <c r="E67" s="24"/>
    </row>
    <row r="68" spans="1:5" ht="15.75">
      <c r="A68" s="1"/>
      <c r="B68" s="24"/>
      <c r="C68" s="24"/>
      <c r="D68" s="24"/>
      <c r="E68" s="24"/>
    </row>
    <row r="69" spans="1:5" ht="15.75">
      <c r="A69" s="1"/>
      <c r="B69" s="24"/>
      <c r="C69" s="24"/>
      <c r="D69" s="24"/>
      <c r="E69" s="24"/>
    </row>
    <row r="70" spans="1:5" ht="15.75">
      <c r="A70" s="1"/>
      <c r="B70" s="24"/>
      <c r="C70" s="24"/>
      <c r="D70" s="24"/>
      <c r="E70" s="24"/>
    </row>
    <row r="71" spans="1:5" ht="15.75">
      <c r="A71" s="1"/>
      <c r="B71" s="24"/>
      <c r="C71" s="24"/>
      <c r="D71" s="24"/>
      <c r="E71" s="24"/>
    </row>
    <row r="72" spans="1:5" ht="15.75">
      <c r="A72" s="1"/>
      <c r="B72" s="24"/>
      <c r="C72" s="24"/>
      <c r="D72" s="24"/>
      <c r="E72" s="24"/>
    </row>
    <row r="73" spans="1:5" ht="15.75">
      <c r="A73" s="1"/>
      <c r="B73" s="24"/>
      <c r="C73" s="24"/>
      <c r="D73" s="24"/>
      <c r="E73" s="24"/>
    </row>
    <row r="74" spans="1:5" ht="15.75">
      <c r="A74" s="1"/>
      <c r="B74" s="24"/>
      <c r="C74" s="24"/>
      <c r="D74" s="24"/>
      <c r="E74" s="24"/>
    </row>
    <row r="75" spans="1:5" ht="15.75">
      <c r="A75" s="1"/>
      <c r="B75" s="24"/>
      <c r="C75" s="24"/>
      <c r="D75" s="24"/>
      <c r="E75" s="24"/>
    </row>
    <row r="76" spans="1:5" ht="15.75">
      <c r="A76" s="1"/>
      <c r="B76" s="24"/>
      <c r="C76" s="24"/>
      <c r="D76" s="24"/>
      <c r="E76" s="24"/>
    </row>
    <row r="77" spans="1:5" ht="15.75">
      <c r="A77" s="1"/>
      <c r="B77" s="24"/>
      <c r="C77" s="24"/>
      <c r="D77" s="24"/>
      <c r="E77" s="24"/>
    </row>
    <row r="78" spans="1:5" ht="15.75">
      <c r="A78" s="1"/>
      <c r="B78" s="24"/>
      <c r="C78" s="24"/>
      <c r="D78" s="24"/>
      <c r="E78" s="24"/>
    </row>
    <row r="79" spans="1:5" ht="15.75">
      <c r="A79" s="1"/>
      <c r="B79" s="24"/>
      <c r="C79" s="24"/>
      <c r="D79" s="24"/>
      <c r="E79" s="24"/>
    </row>
    <row r="80" spans="1:5" ht="15.75">
      <c r="A80" s="1"/>
      <c r="B80" s="24"/>
      <c r="C80" s="24"/>
      <c r="D80" s="24"/>
      <c r="E80" s="24"/>
    </row>
    <row r="81" spans="1:5" ht="15.75">
      <c r="A81" s="1"/>
      <c r="B81" s="24"/>
      <c r="C81" s="24"/>
      <c r="D81" s="24"/>
      <c r="E81" s="24"/>
    </row>
    <row r="82" spans="1:5" ht="15.75">
      <c r="A82" s="1"/>
      <c r="B82" s="24"/>
      <c r="C82" s="24"/>
      <c r="D82" s="24"/>
      <c r="E82" s="24"/>
    </row>
    <row r="83" spans="1:5" ht="15.75">
      <c r="A83" s="1"/>
      <c r="B83" s="24"/>
      <c r="C83" s="24"/>
      <c r="D83" s="24"/>
      <c r="E83" s="24"/>
    </row>
    <row r="84" spans="1:5" ht="15.75">
      <c r="A84" s="1"/>
      <c r="B84" s="24"/>
      <c r="C84" s="24"/>
      <c r="D84" s="24"/>
      <c r="E84" s="24"/>
    </row>
    <row r="85" spans="1:5" ht="15.75">
      <c r="A85" s="1"/>
      <c r="B85" s="24"/>
      <c r="C85" s="24"/>
      <c r="D85" s="24"/>
      <c r="E85" s="24"/>
    </row>
    <row r="86" spans="1:5" ht="15.75">
      <c r="A86" s="1"/>
      <c r="B86" s="24"/>
      <c r="C86" s="24"/>
      <c r="D86" s="24"/>
      <c r="E86" s="24"/>
    </row>
    <row r="87" spans="1:5" ht="15.75">
      <c r="A87" s="1"/>
      <c r="B87" s="24"/>
      <c r="C87" s="24"/>
      <c r="D87" s="24"/>
      <c r="E87" s="24"/>
    </row>
    <row r="88" spans="1:5" ht="15.75">
      <c r="A88" s="1"/>
      <c r="B88" s="24"/>
      <c r="C88" s="24"/>
      <c r="D88" s="24"/>
      <c r="E88" s="24"/>
    </row>
    <row r="89" spans="1:5" ht="15.75">
      <c r="A89" s="1"/>
      <c r="B89" s="24"/>
      <c r="C89" s="24"/>
      <c r="D89" s="24"/>
      <c r="E89" s="24"/>
    </row>
    <row r="90" spans="1:5" ht="15.75">
      <c r="A90" s="1"/>
      <c r="B90" s="24"/>
      <c r="C90" s="24"/>
      <c r="D90" s="24"/>
      <c r="E90" s="24"/>
    </row>
    <row r="91" spans="1:5" ht="15.75">
      <c r="A91" s="1"/>
      <c r="B91" s="24"/>
      <c r="C91" s="24"/>
      <c r="D91" s="24"/>
      <c r="E91" s="24"/>
    </row>
    <row r="92" spans="1:5" ht="15.75">
      <c r="A92" s="1"/>
      <c r="B92" s="24"/>
      <c r="C92" s="24"/>
      <c r="D92" s="24"/>
      <c r="E92" s="24"/>
    </row>
    <row r="93" spans="1:5" ht="15.75">
      <c r="A93" s="1"/>
      <c r="B93" s="24"/>
      <c r="C93" s="24"/>
      <c r="D93" s="24"/>
      <c r="E93" s="24"/>
    </row>
    <row r="94" spans="1:5" ht="15.75">
      <c r="A94" s="1"/>
      <c r="B94" s="24"/>
      <c r="C94" s="24"/>
      <c r="D94" s="24"/>
      <c r="E94" s="24"/>
    </row>
    <row r="95" spans="1:5" ht="15.75">
      <c r="A95" s="1"/>
      <c r="B95" s="24"/>
      <c r="C95" s="24"/>
      <c r="D95" s="24"/>
      <c r="E95" s="24"/>
    </row>
    <row r="96" spans="1:5" ht="15.75">
      <c r="A96" s="1"/>
      <c r="B96" s="24"/>
      <c r="C96" s="24"/>
      <c r="D96" s="24"/>
      <c r="E96" s="24"/>
    </row>
    <row r="97" spans="1:5" ht="15.75">
      <c r="A97" s="1"/>
      <c r="B97" s="24"/>
      <c r="C97" s="24"/>
      <c r="D97" s="24"/>
      <c r="E97" s="24"/>
    </row>
    <row r="98" spans="1:5" ht="15.75">
      <c r="A98" s="1"/>
      <c r="B98" s="24"/>
      <c r="C98" s="24"/>
      <c r="D98" s="24"/>
      <c r="E98" s="24"/>
    </row>
    <row r="99" spans="1:5" ht="15.75">
      <c r="A99" s="1"/>
      <c r="B99" s="24"/>
      <c r="C99" s="24"/>
      <c r="D99" s="24"/>
      <c r="E99" s="24"/>
    </row>
    <row r="100" spans="1:5" ht="15.75">
      <c r="A100" s="1"/>
      <c r="B100" s="24"/>
      <c r="C100" s="24"/>
      <c r="D100" s="24"/>
      <c r="E100" s="24"/>
    </row>
    <row r="101" spans="1:5" ht="15.75">
      <c r="A101" s="1"/>
      <c r="B101" s="24"/>
      <c r="C101" s="24"/>
      <c r="D101" s="24"/>
      <c r="E101" s="24"/>
    </row>
    <row r="102" spans="1:5" ht="15.75">
      <c r="A102" s="1"/>
      <c r="B102" s="24"/>
      <c r="C102" s="24"/>
      <c r="D102" s="24"/>
      <c r="E102" s="24"/>
    </row>
    <row r="103" spans="1:5" ht="15.75">
      <c r="A103" s="1"/>
      <c r="B103" s="24"/>
      <c r="C103" s="24"/>
      <c r="D103" s="24"/>
      <c r="E103" s="24"/>
    </row>
    <row r="104" spans="1:5" ht="15.75">
      <c r="A104" s="1"/>
      <c r="B104" s="24"/>
      <c r="C104" s="24"/>
      <c r="D104" s="24"/>
      <c r="E104" s="24"/>
    </row>
    <row r="105" spans="1:5" ht="15.75">
      <c r="A105" s="1"/>
      <c r="B105" s="24"/>
      <c r="C105" s="24"/>
      <c r="D105" s="24"/>
      <c r="E105" s="24"/>
    </row>
    <row r="106" spans="1:5" ht="15.75">
      <c r="A106" s="1"/>
      <c r="B106" s="24"/>
      <c r="C106" s="24"/>
      <c r="D106" s="24"/>
      <c r="E106" s="24"/>
    </row>
    <row r="107" spans="1:5" ht="15.75">
      <c r="A107" s="1"/>
      <c r="B107" s="24"/>
      <c r="C107" s="24"/>
      <c r="D107" s="24"/>
      <c r="E107" s="24"/>
    </row>
    <row r="108" spans="1:5" ht="15.75">
      <c r="A108" s="1"/>
      <c r="B108" s="24"/>
      <c r="C108" s="24"/>
      <c r="D108" s="24"/>
      <c r="E108" s="24"/>
    </row>
    <row r="109" spans="1:5" ht="15.75">
      <c r="A109" s="1"/>
      <c r="B109" s="24"/>
      <c r="C109" s="24"/>
      <c r="D109" s="24"/>
      <c r="E109" s="24"/>
    </row>
    <row r="110" spans="1:5" ht="15.75">
      <c r="A110" s="1"/>
      <c r="B110" s="24"/>
      <c r="C110" s="24"/>
      <c r="D110" s="24"/>
      <c r="E110" s="24"/>
    </row>
    <row r="111" spans="1:5" ht="15.75">
      <c r="A111" s="1"/>
      <c r="B111" s="24"/>
      <c r="C111" s="24"/>
      <c r="D111" s="24"/>
      <c r="E111" s="24"/>
    </row>
    <row r="112" spans="1:5" ht="15.75">
      <c r="A112" s="1"/>
      <c r="B112" s="24"/>
      <c r="C112" s="24"/>
      <c r="D112" s="24"/>
      <c r="E112" s="24"/>
    </row>
    <row r="113" spans="1:5" ht="15.75">
      <c r="A113" s="1"/>
      <c r="B113" s="24"/>
      <c r="C113" s="24"/>
      <c r="D113" s="24"/>
      <c r="E113" s="24"/>
    </row>
    <row r="114" spans="1:5" ht="15.75">
      <c r="A114" s="1"/>
      <c r="B114" s="24"/>
      <c r="C114" s="24"/>
      <c r="D114" s="24"/>
      <c r="E114" s="24"/>
    </row>
    <row r="115" spans="1:5" ht="15.75">
      <c r="A115" s="1"/>
      <c r="B115" s="24"/>
      <c r="C115" s="24"/>
      <c r="D115" s="24"/>
      <c r="E115" s="24"/>
    </row>
    <row r="116" spans="1:5" ht="15.75">
      <c r="A116" s="1"/>
      <c r="B116" s="24"/>
      <c r="C116" s="24"/>
      <c r="D116" s="24"/>
      <c r="E116" s="24"/>
    </row>
    <row r="117" spans="1:5" ht="15.75">
      <c r="A117" s="1"/>
      <c r="B117" s="24"/>
      <c r="C117" s="24"/>
      <c r="D117" s="24"/>
      <c r="E117" s="24"/>
    </row>
    <row r="118" spans="1:5" ht="15.75">
      <c r="A118" s="1"/>
      <c r="B118" s="24"/>
      <c r="C118" s="24"/>
      <c r="D118" s="24"/>
      <c r="E118" s="24"/>
    </row>
    <row r="119" spans="1:5" ht="15.75">
      <c r="A119" s="1"/>
      <c r="B119" s="24"/>
      <c r="C119" s="24"/>
      <c r="D119" s="24"/>
      <c r="E119" s="24"/>
    </row>
    <row r="120" spans="1:5" ht="15.75">
      <c r="A120" s="1"/>
      <c r="B120" s="24"/>
      <c r="C120" s="24"/>
      <c r="D120" s="24"/>
      <c r="E120" s="24"/>
    </row>
    <row r="121" spans="1:5" ht="15.75">
      <c r="A121" s="1"/>
      <c r="B121" s="24"/>
      <c r="C121" s="24"/>
      <c r="D121" s="24"/>
      <c r="E121" s="24"/>
    </row>
    <row r="122" spans="1:5" ht="15.75">
      <c r="A122" s="1"/>
      <c r="B122" s="24"/>
      <c r="C122" s="24"/>
      <c r="D122" s="24"/>
      <c r="E122" s="24"/>
    </row>
    <row r="123" spans="1:5" ht="15.75">
      <c r="A123" s="1"/>
      <c r="B123" s="24"/>
      <c r="C123" s="24"/>
      <c r="D123" s="24"/>
      <c r="E123" s="24"/>
    </row>
    <row r="124" spans="1:5" ht="15.75">
      <c r="A124" s="1"/>
      <c r="B124" s="24"/>
      <c r="C124" s="24"/>
      <c r="D124" s="24"/>
      <c r="E124" s="24"/>
    </row>
    <row r="125" spans="1:5" ht="15.75">
      <c r="A125" s="1"/>
      <c r="B125" s="24"/>
      <c r="C125" s="24"/>
      <c r="D125" s="24"/>
      <c r="E125" s="24"/>
    </row>
    <row r="126" spans="1:5" ht="15.75">
      <c r="A126" s="1"/>
      <c r="B126" s="24"/>
      <c r="C126" s="24"/>
      <c r="D126" s="24"/>
      <c r="E126" s="24"/>
    </row>
    <row r="127" spans="1:5" ht="15.75">
      <c r="A127" s="1"/>
      <c r="B127" s="24"/>
      <c r="C127" s="24"/>
      <c r="D127" s="24"/>
      <c r="E127" s="24"/>
    </row>
    <row r="128" spans="1:5" ht="15.75">
      <c r="A128" s="1"/>
      <c r="B128" s="24"/>
      <c r="C128" s="24"/>
      <c r="D128" s="24"/>
      <c r="E128" s="24"/>
    </row>
    <row r="129" spans="1:5" ht="15.75">
      <c r="A129" s="1"/>
      <c r="B129" s="24"/>
      <c r="C129" s="24"/>
      <c r="D129" s="24"/>
      <c r="E129" s="24"/>
    </row>
    <row r="130" spans="1:5" ht="15.75">
      <c r="A130" s="1"/>
      <c r="B130" s="24"/>
      <c r="C130" s="24"/>
      <c r="D130" s="24"/>
      <c r="E130" s="24"/>
    </row>
    <row r="131" spans="1:5" ht="15.75">
      <c r="A131" s="1"/>
      <c r="B131" s="24"/>
      <c r="C131" s="24"/>
      <c r="D131" s="24"/>
      <c r="E131" s="24"/>
    </row>
    <row r="132" spans="1:5" ht="15.75">
      <c r="A132" s="1"/>
      <c r="B132" s="24"/>
      <c r="C132" s="24"/>
      <c r="D132" s="24"/>
      <c r="E132" s="24"/>
    </row>
    <row r="133" spans="1:5" ht="15.75">
      <c r="A133" s="1"/>
      <c r="B133" s="24"/>
      <c r="C133" s="24"/>
      <c r="D133" s="24"/>
      <c r="E133" s="24"/>
    </row>
    <row r="134" spans="1:5" ht="15.75">
      <c r="A134" s="1"/>
      <c r="B134" s="24"/>
      <c r="C134" s="24"/>
      <c r="D134" s="24"/>
      <c r="E134" s="24"/>
    </row>
    <row r="135" spans="1:5" ht="15.75">
      <c r="A135" s="1"/>
      <c r="B135" s="24"/>
      <c r="C135" s="24"/>
      <c r="D135" s="24"/>
      <c r="E135" s="24"/>
    </row>
    <row r="136" spans="1:5" ht="15.75">
      <c r="A136" s="1"/>
      <c r="B136" s="24"/>
      <c r="C136" s="24"/>
      <c r="D136" s="24"/>
      <c r="E136" s="24"/>
    </row>
    <row r="137" spans="1:5" ht="15.75">
      <c r="A137" s="1"/>
      <c r="B137" s="24"/>
      <c r="C137" s="24"/>
      <c r="D137" s="24"/>
      <c r="E137" s="24"/>
    </row>
    <row r="138" spans="1:5" ht="15.75">
      <c r="A138" s="1"/>
      <c r="B138" s="24"/>
      <c r="C138" s="24"/>
      <c r="D138" s="24"/>
      <c r="E138" s="24"/>
    </row>
    <row r="139" spans="1:5" ht="15.75">
      <c r="A139" s="1"/>
      <c r="B139" s="24"/>
      <c r="C139" s="24"/>
      <c r="D139" s="24"/>
      <c r="E139" s="24"/>
    </row>
    <row r="140" spans="1:5" ht="15.75">
      <c r="A140" s="1"/>
      <c r="B140" s="24"/>
      <c r="C140" s="24"/>
      <c r="D140" s="24"/>
      <c r="E140" s="24"/>
    </row>
    <row r="141" spans="1:5" ht="15.75">
      <c r="A141" s="1"/>
      <c r="B141" s="24"/>
      <c r="C141" s="24"/>
      <c r="D141" s="24"/>
      <c r="E141" s="24"/>
    </row>
    <row r="142" spans="1:5" ht="15.75">
      <c r="A142" s="1"/>
      <c r="B142" s="24"/>
      <c r="C142" s="24"/>
      <c r="D142" s="24"/>
      <c r="E142" s="24"/>
    </row>
    <row r="143" spans="1:5" ht="15.75">
      <c r="A143" s="1"/>
      <c r="B143" s="24"/>
      <c r="C143" s="24"/>
      <c r="D143" s="24"/>
      <c r="E143" s="24"/>
    </row>
    <row r="144" spans="1:5" ht="15.75">
      <c r="A144" s="1"/>
      <c r="B144" s="24"/>
      <c r="C144" s="24"/>
      <c r="D144" s="24"/>
      <c r="E144" s="24"/>
    </row>
    <row r="145" spans="1:5" ht="15.75">
      <c r="A145" s="1"/>
      <c r="B145" s="24"/>
      <c r="C145" s="24"/>
      <c r="D145" s="24"/>
      <c r="E145" s="24"/>
    </row>
    <row r="146" spans="1:5" ht="15.75">
      <c r="A146" s="1"/>
      <c r="B146" s="24"/>
      <c r="C146" s="24"/>
      <c r="D146" s="24"/>
      <c r="E146" s="24"/>
    </row>
    <row r="147" spans="1:5" ht="15.75">
      <c r="A147" s="1"/>
      <c r="B147" s="24"/>
      <c r="C147" s="24"/>
      <c r="D147" s="24"/>
      <c r="E147" s="24"/>
    </row>
    <row r="148" spans="1:5" ht="15.75">
      <c r="A148" s="1"/>
      <c r="B148" s="24"/>
      <c r="C148" s="24"/>
      <c r="D148" s="24"/>
      <c r="E148" s="24"/>
    </row>
    <row r="149" spans="1:5" ht="15.75">
      <c r="A149" s="1"/>
      <c r="B149" s="24"/>
      <c r="C149" s="24"/>
      <c r="D149" s="24"/>
      <c r="E149" s="24"/>
    </row>
    <row r="150" spans="1:5" ht="15.75">
      <c r="A150" s="1"/>
      <c r="B150" s="24"/>
      <c r="C150" s="24"/>
      <c r="D150" s="24"/>
      <c r="E150" s="24"/>
    </row>
    <row r="151" spans="1:5" ht="15.75">
      <c r="A151" s="1"/>
      <c r="B151" s="24"/>
      <c r="C151" s="24"/>
      <c r="D151" s="24"/>
      <c r="E151" s="24"/>
    </row>
    <row r="152" spans="1:5" ht="15.75">
      <c r="A152" s="1"/>
      <c r="B152" s="24"/>
      <c r="C152" s="24"/>
      <c r="D152" s="24"/>
      <c r="E152" s="24"/>
    </row>
    <row r="153" spans="1:5" ht="15.75">
      <c r="A153" s="1"/>
      <c r="B153" s="24"/>
      <c r="C153" s="24"/>
      <c r="D153" s="24"/>
      <c r="E153" s="24"/>
    </row>
    <row r="154" spans="1:5" ht="15.75">
      <c r="A154" s="1"/>
      <c r="B154" s="24"/>
      <c r="C154" s="24"/>
      <c r="D154" s="24"/>
      <c r="E154" s="24"/>
    </row>
    <row r="155" spans="1:5" ht="15.75">
      <c r="A155" s="1"/>
      <c r="B155" s="24"/>
      <c r="C155" s="24"/>
      <c r="D155" s="24"/>
      <c r="E155" s="24"/>
    </row>
    <row r="156" spans="1:5" ht="15.75">
      <c r="A156" s="1"/>
      <c r="B156" s="24"/>
      <c r="C156" s="24"/>
      <c r="D156" s="24"/>
      <c r="E156" s="24"/>
    </row>
    <row r="157" spans="1:5" ht="15.75">
      <c r="A157" s="1"/>
      <c r="B157" s="24"/>
      <c r="C157" s="24"/>
      <c r="D157" s="24"/>
      <c r="E157" s="24"/>
    </row>
    <row r="158" spans="1:5" ht="15.75">
      <c r="A158" s="1"/>
      <c r="B158" s="24"/>
      <c r="C158" s="24"/>
      <c r="D158" s="24"/>
      <c r="E158" s="24"/>
    </row>
    <row r="159" spans="1:5" ht="15.75">
      <c r="A159" s="1"/>
      <c r="B159" s="24"/>
      <c r="C159" s="24"/>
      <c r="D159" s="24"/>
      <c r="E159" s="24"/>
    </row>
    <row r="160" spans="1:5" ht="15.75">
      <c r="A160" s="1"/>
      <c r="B160" s="24"/>
      <c r="C160" s="24"/>
      <c r="D160" s="24"/>
      <c r="E160" s="24"/>
    </row>
    <row r="161" spans="1:5" ht="15.75">
      <c r="A161" s="1"/>
      <c r="B161" s="24"/>
      <c r="C161" s="24"/>
      <c r="D161" s="24"/>
      <c r="E161" s="24"/>
    </row>
    <row r="162" spans="1:5" ht="15.75">
      <c r="A162" s="1"/>
      <c r="B162" s="24"/>
      <c r="C162" s="24"/>
      <c r="D162" s="24"/>
      <c r="E162" s="24"/>
    </row>
    <row r="163" spans="1:5" ht="15.75">
      <c r="A163" s="1"/>
      <c r="B163" s="24"/>
      <c r="C163" s="24"/>
      <c r="D163" s="24"/>
      <c r="E163" s="24"/>
    </row>
    <row r="164" spans="1:5" ht="15.75">
      <c r="A164" s="1"/>
      <c r="B164" s="24"/>
      <c r="C164" s="24"/>
      <c r="D164" s="24"/>
      <c r="E164" s="24"/>
    </row>
    <row r="165" spans="1:5" ht="15.75">
      <c r="A165" s="1"/>
      <c r="B165" s="24"/>
      <c r="C165" s="24"/>
      <c r="D165" s="24"/>
      <c r="E165" s="24"/>
    </row>
    <row r="166" spans="1:5" ht="15.75">
      <c r="A166" s="1"/>
      <c r="B166" s="24"/>
      <c r="C166" s="24"/>
      <c r="D166" s="24"/>
      <c r="E166" s="24"/>
    </row>
    <row r="167" spans="1:5" ht="15.75">
      <c r="A167" s="1"/>
      <c r="B167" s="24"/>
      <c r="C167" s="24"/>
      <c r="D167" s="24"/>
      <c r="E167" s="24"/>
    </row>
    <row r="168" spans="1:5" ht="15.75">
      <c r="A168" s="1"/>
      <c r="B168" s="24"/>
      <c r="C168" s="24"/>
      <c r="D168" s="24"/>
      <c r="E168" s="24"/>
    </row>
    <row r="169" spans="1:5" ht="15.75">
      <c r="A169" s="1"/>
      <c r="B169" s="24"/>
      <c r="C169" s="24"/>
      <c r="D169" s="24"/>
      <c r="E169" s="24"/>
    </row>
    <row r="170" spans="1:5" ht="15.75">
      <c r="A170" s="1"/>
      <c r="B170" s="24"/>
      <c r="C170" s="24"/>
      <c r="D170" s="24"/>
      <c r="E170" s="24"/>
    </row>
    <row r="171" spans="1:5" ht="15.75">
      <c r="A171" s="1"/>
      <c r="B171" s="24"/>
      <c r="C171" s="24"/>
      <c r="D171" s="24"/>
      <c r="E171" s="24"/>
    </row>
    <row r="172" spans="1:5" ht="15.75">
      <c r="A172" s="1"/>
      <c r="B172" s="24"/>
      <c r="C172" s="24"/>
      <c r="D172" s="24"/>
      <c r="E172" s="24"/>
    </row>
    <row r="173" spans="1:5" ht="15.75">
      <c r="A173" s="1"/>
      <c r="B173" s="24"/>
      <c r="C173" s="24"/>
      <c r="D173" s="24"/>
      <c r="E173" s="24"/>
    </row>
    <row r="174" spans="1:5" ht="15.75">
      <c r="A174" s="1"/>
      <c r="B174" s="24"/>
      <c r="C174" s="24"/>
      <c r="D174" s="24"/>
      <c r="E174" s="24"/>
    </row>
    <row r="175" spans="1:5" ht="15.75">
      <c r="A175" s="1"/>
      <c r="B175" s="24"/>
      <c r="C175" s="24"/>
      <c r="D175" s="24"/>
      <c r="E175" s="24"/>
    </row>
    <row r="176" spans="1:5" ht="15.75">
      <c r="A176" s="1"/>
      <c r="B176" s="24"/>
      <c r="C176" s="24"/>
      <c r="D176" s="24"/>
      <c r="E176" s="24"/>
    </row>
    <row r="177" spans="1:5" ht="15.75">
      <c r="A177" s="1"/>
      <c r="B177" s="24"/>
      <c r="C177" s="24"/>
      <c r="D177" s="24"/>
      <c r="E177" s="24"/>
    </row>
    <row r="178" spans="1:5" ht="15.75">
      <c r="A178" s="1"/>
      <c r="B178" s="24"/>
      <c r="C178" s="24"/>
      <c r="D178" s="24"/>
      <c r="E178" s="24"/>
    </row>
    <row r="179" spans="1:5" ht="15.75">
      <c r="A179" s="1"/>
      <c r="B179" s="24"/>
      <c r="C179" s="24"/>
      <c r="D179" s="24"/>
      <c r="E179" s="24"/>
    </row>
    <row r="180" spans="1:5" ht="15.75">
      <c r="A180" s="1"/>
      <c r="B180" s="24"/>
      <c r="C180" s="24"/>
      <c r="D180" s="24"/>
      <c r="E180" s="24"/>
    </row>
    <row r="181" spans="1:5" ht="15.75">
      <c r="A181" s="1"/>
      <c r="B181" s="24"/>
      <c r="C181" s="24"/>
      <c r="D181" s="24"/>
      <c r="E181" s="24"/>
    </row>
    <row r="182" spans="1:5" ht="15.75">
      <c r="A182" s="1"/>
      <c r="B182" s="24"/>
      <c r="C182" s="24"/>
      <c r="D182" s="24"/>
      <c r="E182" s="24"/>
    </row>
    <row r="183" spans="1:5" ht="15.75">
      <c r="A183" s="1"/>
      <c r="B183" s="24"/>
      <c r="C183" s="24"/>
      <c r="D183" s="24"/>
      <c r="E183" s="24"/>
    </row>
    <row r="184" spans="1:5" ht="15.75">
      <c r="A184" s="1"/>
      <c r="B184" s="24"/>
      <c r="C184" s="24"/>
      <c r="D184" s="24"/>
      <c r="E184" s="24"/>
    </row>
    <row r="185" spans="1:5" ht="15.75">
      <c r="A185" s="1"/>
      <c r="B185" s="24"/>
      <c r="C185" s="24"/>
      <c r="D185" s="24"/>
      <c r="E185" s="24"/>
    </row>
    <row r="186" spans="1:5" ht="15.75">
      <c r="A186" s="1"/>
      <c r="B186" s="24"/>
      <c r="C186" s="24"/>
      <c r="D186" s="24"/>
      <c r="E186" s="24"/>
    </row>
    <row r="187" ht="15.75">
      <c r="A187" s="1"/>
    </row>
  </sheetData>
  <sheetProtection/>
  <mergeCells count="5">
    <mergeCell ref="A1:E1"/>
    <mergeCell ref="A3:A4"/>
    <mergeCell ref="B3:B4"/>
    <mergeCell ref="C3:C4"/>
    <mergeCell ref="D3:D4"/>
  </mergeCells>
  <printOptions/>
  <pageMargins left="0.3937007874015748" right="0.1968503937007874" top="0.3937007874015748" bottom="0.5118110236220472" header="0.31496062992125984" footer="0.1968503937007874"/>
  <pageSetup fitToHeight="0" fitToWidth="1" horizontalDpi="600" verticalDpi="600" orientation="portrait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39.625" style="9" customWidth="1"/>
    <col min="2" max="2" width="11.00390625" style="9" bestFit="1" customWidth="1"/>
    <col min="3" max="3" width="10.50390625" style="9" customWidth="1"/>
    <col min="4" max="4" width="10.625" style="9" customWidth="1"/>
    <col min="5" max="5" width="10.875" style="9" customWidth="1"/>
    <col min="6" max="6" width="10.375" style="9" customWidth="1"/>
    <col min="7" max="7" width="10.50390625" style="9" customWidth="1"/>
    <col min="8" max="8" width="12.375" style="9" customWidth="1"/>
    <col min="9" max="16384" width="9.375" style="9" customWidth="1"/>
  </cols>
  <sheetData>
    <row r="1" ht="15" customHeight="1">
      <c r="H1" s="9" t="s">
        <v>86</v>
      </c>
    </row>
    <row r="2" spans="1:8" ht="50.25" customHeight="1">
      <c r="A2" s="84" t="s">
        <v>96</v>
      </c>
      <c r="B2" s="84"/>
      <c r="C2" s="84"/>
      <c r="D2" s="84"/>
      <c r="E2" s="84"/>
      <c r="F2" s="84"/>
      <c r="G2" s="84"/>
      <c r="H2" s="84"/>
    </row>
    <row r="3" spans="1:8" s="11" customFormat="1" ht="10.5" customHeight="1">
      <c r="A3" s="82" t="s">
        <v>24</v>
      </c>
      <c r="B3" s="85" t="s">
        <v>91</v>
      </c>
      <c r="C3" s="85"/>
      <c r="D3" s="85"/>
      <c r="E3" s="85" t="s">
        <v>92</v>
      </c>
      <c r="F3" s="85"/>
      <c r="G3" s="85"/>
      <c r="H3" s="86" t="s">
        <v>25</v>
      </c>
    </row>
    <row r="4" spans="1:8" s="14" customFormat="1" ht="27" customHeight="1">
      <c r="A4" s="83"/>
      <c r="B4" s="12" t="s">
        <v>26</v>
      </c>
      <c r="C4" s="13" t="s">
        <v>94</v>
      </c>
      <c r="D4" s="17" t="s">
        <v>27</v>
      </c>
      <c r="E4" s="12" t="s">
        <v>26</v>
      </c>
      <c r="F4" s="13" t="s">
        <v>95</v>
      </c>
      <c r="G4" s="17" t="s">
        <v>27</v>
      </c>
      <c r="H4" s="87"/>
    </row>
    <row r="5" spans="1:8" s="11" customFormat="1" ht="33.75" customHeight="1">
      <c r="A5" s="83"/>
      <c r="B5" s="15" t="s">
        <v>1</v>
      </c>
      <c r="C5" s="16" t="s">
        <v>1</v>
      </c>
      <c r="D5" s="16" t="s">
        <v>2</v>
      </c>
      <c r="E5" s="15" t="s">
        <v>1</v>
      </c>
      <c r="F5" s="16" t="s">
        <v>1</v>
      </c>
      <c r="G5" s="16" t="s">
        <v>2</v>
      </c>
      <c r="H5" s="87"/>
    </row>
    <row r="6" spans="1:8" ht="13.5" customHeight="1">
      <c r="A6" s="6" t="s">
        <v>28</v>
      </c>
      <c r="B6" s="30">
        <f>B7+B24</f>
        <v>386669.1</v>
      </c>
      <c r="C6" s="18">
        <f>C7+C24</f>
        <v>152654.2</v>
      </c>
      <c r="D6" s="18">
        <f aca="true" t="shared" si="0" ref="D6:D26">C6/B6*100</f>
        <v>39.47928603552754</v>
      </c>
      <c r="E6" s="30">
        <f>E7+E24</f>
        <v>475535.6</v>
      </c>
      <c r="F6" s="18">
        <f>F7+F24</f>
        <v>133776.9</v>
      </c>
      <c r="G6" s="19">
        <f aca="true" t="shared" si="1" ref="G6:G26">F6/E6*100</f>
        <v>28.131837027553775</v>
      </c>
      <c r="H6" s="20">
        <f aca="true" t="shared" si="2" ref="H6:H26">F6/C6*100</f>
        <v>87.63394652751118</v>
      </c>
    </row>
    <row r="7" spans="1:8" ht="13.5">
      <c r="A7" s="6" t="s">
        <v>29</v>
      </c>
      <c r="B7" s="53">
        <f>SUM(B16+B8)</f>
        <v>184792.1</v>
      </c>
      <c r="C7" s="54">
        <f>SUM(C16+C8)</f>
        <v>68923.6</v>
      </c>
      <c r="D7" s="18">
        <f t="shared" si="0"/>
        <v>37.29791479181198</v>
      </c>
      <c r="E7" s="53">
        <f>SUM(E16+E8)</f>
        <v>202218.8</v>
      </c>
      <c r="F7" s="54">
        <f>SUM(F16+F8)</f>
        <v>67655</v>
      </c>
      <c r="G7" s="19">
        <f t="shared" si="1"/>
        <v>33.456335414907024</v>
      </c>
      <c r="H7" s="20">
        <f t="shared" si="2"/>
        <v>98.15941129018216</v>
      </c>
    </row>
    <row r="8" spans="1:8" ht="13.5">
      <c r="A8" s="7" t="s">
        <v>30</v>
      </c>
      <c r="B8" s="31">
        <f>B9+B10+B11+B12+B13+B14+B15</f>
        <v>142690</v>
      </c>
      <c r="C8" s="31">
        <f>C9+C10+C11+C12+C13+C14+C15</f>
        <v>60892.9</v>
      </c>
      <c r="D8" s="28">
        <f t="shared" si="0"/>
        <v>42.67495970285234</v>
      </c>
      <c r="E8" s="31">
        <f>E9+E10+E11+E12+E13+E14+E15</f>
        <v>157196</v>
      </c>
      <c r="F8" s="31">
        <f>F9+F10+F11+F12+F13+F14+F15</f>
        <v>61578.5</v>
      </c>
      <c r="G8" s="21">
        <f t="shared" si="1"/>
        <v>39.1730705615919</v>
      </c>
      <c r="H8" s="22">
        <f t="shared" si="2"/>
        <v>101.1259112310302</v>
      </c>
    </row>
    <row r="9" spans="1:8" ht="12.75">
      <c r="A9" s="8" t="s">
        <v>31</v>
      </c>
      <c r="B9" s="55">
        <v>99747</v>
      </c>
      <c r="C9" s="56">
        <v>43976</v>
      </c>
      <c r="D9" s="57">
        <f t="shared" si="0"/>
        <v>44.08754147994426</v>
      </c>
      <c r="E9" s="55">
        <v>114010</v>
      </c>
      <c r="F9" s="56">
        <v>44403.3</v>
      </c>
      <c r="G9" s="58">
        <f t="shared" si="1"/>
        <v>38.94684676782739</v>
      </c>
      <c r="H9" s="55">
        <f t="shared" si="2"/>
        <v>100.97166636347099</v>
      </c>
    </row>
    <row r="10" spans="1:8" ht="12.75">
      <c r="A10" s="8" t="s">
        <v>32</v>
      </c>
      <c r="B10" s="55">
        <v>19472</v>
      </c>
      <c r="C10" s="56">
        <v>9255</v>
      </c>
      <c r="D10" s="57">
        <f t="shared" si="0"/>
        <v>47.5297863599014</v>
      </c>
      <c r="E10" s="55">
        <v>18461</v>
      </c>
      <c r="F10" s="56">
        <v>8269.2</v>
      </c>
      <c r="G10" s="58">
        <f t="shared" si="1"/>
        <v>44.792806456855</v>
      </c>
      <c r="H10" s="55">
        <f t="shared" si="2"/>
        <v>89.34846029173421</v>
      </c>
    </row>
    <row r="11" spans="1:8" ht="25.5">
      <c r="A11" s="8" t="s">
        <v>74</v>
      </c>
      <c r="B11" s="55">
        <v>2471</v>
      </c>
      <c r="C11" s="56">
        <v>777.5</v>
      </c>
      <c r="D11" s="57">
        <f t="shared" si="0"/>
        <v>31.464993929583162</v>
      </c>
      <c r="E11" s="55">
        <v>2327</v>
      </c>
      <c r="F11" s="56">
        <v>942.6</v>
      </c>
      <c r="G11" s="58">
        <f t="shared" si="1"/>
        <v>40.50709067468844</v>
      </c>
      <c r="H11" s="55">
        <f t="shared" si="2"/>
        <v>121.2347266881029</v>
      </c>
    </row>
    <row r="12" spans="1:8" ht="12.75">
      <c r="A12" s="8" t="s">
        <v>33</v>
      </c>
      <c r="B12" s="55">
        <v>3122</v>
      </c>
      <c r="C12" s="56">
        <v>228.8</v>
      </c>
      <c r="D12" s="57">
        <f t="shared" si="0"/>
        <v>7.328635490070468</v>
      </c>
      <c r="E12" s="55">
        <v>3832</v>
      </c>
      <c r="F12" s="56">
        <v>280.3</v>
      </c>
      <c r="G12" s="58">
        <f t="shared" si="1"/>
        <v>7.314718162839248</v>
      </c>
      <c r="H12" s="55">
        <f t="shared" si="2"/>
        <v>122.50874125874125</v>
      </c>
    </row>
    <row r="13" spans="1:8" ht="12.75">
      <c r="A13" s="8" t="s">
        <v>34</v>
      </c>
      <c r="B13" s="55">
        <v>15433</v>
      </c>
      <c r="C13" s="56">
        <v>5481</v>
      </c>
      <c r="D13" s="57">
        <f t="shared" si="0"/>
        <v>35.51480593533338</v>
      </c>
      <c r="E13" s="55">
        <v>15567</v>
      </c>
      <c r="F13" s="56">
        <v>6571</v>
      </c>
      <c r="G13" s="58">
        <f t="shared" si="1"/>
        <v>42.21108755701163</v>
      </c>
      <c r="H13" s="55">
        <f t="shared" si="2"/>
        <v>119.88688195584747</v>
      </c>
    </row>
    <row r="14" spans="1:8" ht="12.75">
      <c r="A14" s="8" t="s">
        <v>35</v>
      </c>
      <c r="B14" s="55">
        <v>2445</v>
      </c>
      <c r="C14" s="56">
        <v>1174.6</v>
      </c>
      <c r="D14" s="57">
        <f t="shared" si="0"/>
        <v>48.04089979550102</v>
      </c>
      <c r="E14" s="55">
        <v>2999</v>
      </c>
      <c r="F14" s="56">
        <v>1112.1</v>
      </c>
      <c r="G14" s="58">
        <f t="shared" si="1"/>
        <v>37.08236078692897</v>
      </c>
      <c r="H14" s="55">
        <f t="shared" si="2"/>
        <v>94.6790396730802</v>
      </c>
    </row>
    <row r="15" spans="1:8" ht="38.25">
      <c r="A15" s="8" t="s">
        <v>36</v>
      </c>
      <c r="B15" s="55"/>
      <c r="C15" s="56"/>
      <c r="D15" s="57" t="e">
        <f t="shared" si="0"/>
        <v>#DIV/0!</v>
      </c>
      <c r="E15" s="55"/>
      <c r="F15" s="56"/>
      <c r="G15" s="58" t="e">
        <f t="shared" si="1"/>
        <v>#DIV/0!</v>
      </c>
      <c r="H15" s="55" t="e">
        <f t="shared" si="2"/>
        <v>#DIV/0!</v>
      </c>
    </row>
    <row r="16" spans="1:8" ht="13.5">
      <c r="A16" s="7" t="s">
        <v>37</v>
      </c>
      <c r="B16" s="31">
        <f>B17+B18+B19+B20+B21+B22+B23</f>
        <v>42102.100000000006</v>
      </c>
      <c r="C16" s="31">
        <f>C17+C18+C19+C20+C21+C22+C23</f>
        <v>8030.700000000001</v>
      </c>
      <c r="D16" s="28">
        <f t="shared" si="0"/>
        <v>19.074345460202697</v>
      </c>
      <c r="E16" s="31">
        <f>E17+E18+E19+E20+E21+E22+E23</f>
        <v>45022.799999999996</v>
      </c>
      <c r="F16" s="31">
        <f>F17+F18+F19+F20+F21+F22+F23</f>
        <v>6076.5</v>
      </c>
      <c r="G16" s="21">
        <f t="shared" si="1"/>
        <v>13.496495109144702</v>
      </c>
      <c r="H16" s="22">
        <f t="shared" si="2"/>
        <v>75.66588217714519</v>
      </c>
    </row>
    <row r="17" spans="1:8" ht="38.25">
      <c r="A17" s="8" t="s">
        <v>38</v>
      </c>
      <c r="B17" s="55">
        <v>20519.9</v>
      </c>
      <c r="C17" s="56">
        <v>6462</v>
      </c>
      <c r="D17" s="57">
        <f t="shared" si="0"/>
        <v>31.49138153694706</v>
      </c>
      <c r="E17" s="55">
        <v>20393.9</v>
      </c>
      <c r="F17" s="56">
        <v>3689.4</v>
      </c>
      <c r="G17" s="58">
        <f t="shared" si="1"/>
        <v>18.09070359274097</v>
      </c>
      <c r="H17" s="55">
        <f t="shared" si="2"/>
        <v>57.093779015784584</v>
      </c>
    </row>
    <row r="18" spans="1:8" ht="25.5">
      <c r="A18" s="8" t="s">
        <v>39</v>
      </c>
      <c r="B18" s="55">
        <v>359</v>
      </c>
      <c r="C18" s="56">
        <v>140.6</v>
      </c>
      <c r="D18" s="57">
        <f t="shared" si="0"/>
        <v>39.164345403899716</v>
      </c>
      <c r="E18" s="55">
        <v>314</v>
      </c>
      <c r="F18" s="56">
        <v>76.1</v>
      </c>
      <c r="G18" s="58">
        <f t="shared" si="1"/>
        <v>24.235668789808916</v>
      </c>
      <c r="H18" s="55">
        <f t="shared" si="2"/>
        <v>54.12517780938833</v>
      </c>
    </row>
    <row r="19" spans="1:8" ht="25.5">
      <c r="A19" s="8" t="s">
        <v>40</v>
      </c>
      <c r="B19" s="55">
        <v>294</v>
      </c>
      <c r="C19" s="56">
        <v>202.5</v>
      </c>
      <c r="D19" s="57">
        <f t="shared" si="0"/>
        <v>68.87755102040816</v>
      </c>
      <c r="E19" s="55">
        <v>497</v>
      </c>
      <c r="F19" s="56">
        <v>201.8</v>
      </c>
      <c r="G19" s="58">
        <f t="shared" si="1"/>
        <v>40.603621730382294</v>
      </c>
      <c r="H19" s="55">
        <f t="shared" si="2"/>
        <v>99.65432098765432</v>
      </c>
    </row>
    <row r="20" spans="1:8" ht="25.5">
      <c r="A20" s="8" t="s">
        <v>41</v>
      </c>
      <c r="B20" s="55">
        <v>19070.2</v>
      </c>
      <c r="C20" s="56">
        <v>98.5</v>
      </c>
      <c r="D20" s="57">
        <f t="shared" si="0"/>
        <v>0.5165126742247066</v>
      </c>
      <c r="E20" s="55">
        <v>21206.8</v>
      </c>
      <c r="F20" s="56">
        <v>931.2</v>
      </c>
      <c r="G20" s="58">
        <f t="shared" si="1"/>
        <v>4.391044381990683</v>
      </c>
      <c r="H20" s="55">
        <f t="shared" si="2"/>
        <v>945.3807106598985</v>
      </c>
    </row>
    <row r="21" spans="1:8" ht="12.75">
      <c r="A21" s="8" t="s">
        <v>42</v>
      </c>
      <c r="B21" s="55"/>
      <c r="C21" s="56"/>
      <c r="D21" s="57" t="e">
        <f t="shared" si="0"/>
        <v>#DIV/0!</v>
      </c>
      <c r="E21" s="55"/>
      <c r="F21" s="56"/>
      <c r="G21" s="58" t="e">
        <f t="shared" si="1"/>
        <v>#DIV/0!</v>
      </c>
      <c r="H21" s="55" t="e">
        <f t="shared" si="2"/>
        <v>#DIV/0!</v>
      </c>
    </row>
    <row r="22" spans="1:8" ht="12.75">
      <c r="A22" s="8" t="s">
        <v>43</v>
      </c>
      <c r="B22" s="55">
        <v>1859</v>
      </c>
      <c r="C22" s="56">
        <v>1127.1</v>
      </c>
      <c r="D22" s="57">
        <f t="shared" si="0"/>
        <v>60.62937062937063</v>
      </c>
      <c r="E22" s="55">
        <v>2552</v>
      </c>
      <c r="F22" s="56">
        <v>1118.9</v>
      </c>
      <c r="G22" s="58">
        <f t="shared" si="1"/>
        <v>43.844043887147336</v>
      </c>
      <c r="H22" s="55">
        <f t="shared" si="2"/>
        <v>99.27246916866295</v>
      </c>
    </row>
    <row r="23" spans="1:8" ht="12.75">
      <c r="A23" s="8" t="s">
        <v>44</v>
      </c>
      <c r="B23" s="55"/>
      <c r="C23" s="56"/>
      <c r="D23" s="57" t="e">
        <f t="shared" si="0"/>
        <v>#DIV/0!</v>
      </c>
      <c r="E23" s="55">
        <v>59.1</v>
      </c>
      <c r="F23" s="56">
        <v>59.1</v>
      </c>
      <c r="G23" s="58">
        <f t="shared" si="1"/>
        <v>100</v>
      </c>
      <c r="H23" s="55" t="e">
        <f t="shared" si="2"/>
        <v>#DIV/0!</v>
      </c>
    </row>
    <row r="24" spans="1:8" ht="27">
      <c r="A24" s="7" t="s">
        <v>45</v>
      </c>
      <c r="B24" s="22">
        <f>B25+B33+B34+B35</f>
        <v>201877</v>
      </c>
      <c r="C24" s="22">
        <f>C25+C33+C34+C35</f>
        <v>83730.6</v>
      </c>
      <c r="D24" s="28">
        <f t="shared" si="0"/>
        <v>41.47604729612586</v>
      </c>
      <c r="E24" s="22">
        <f>E25+E33+E34+E35</f>
        <v>273316.8</v>
      </c>
      <c r="F24" s="22">
        <f>F25+F33+F34+F35</f>
        <v>66121.9</v>
      </c>
      <c r="G24" s="21">
        <f t="shared" si="1"/>
        <v>24.192402369704315</v>
      </c>
      <c r="H24" s="22">
        <f t="shared" si="2"/>
        <v>78.96981509746735</v>
      </c>
    </row>
    <row r="25" spans="1:8" s="10" customFormat="1" ht="23.25" customHeight="1">
      <c r="A25" s="59" t="s">
        <v>73</v>
      </c>
      <c r="B25" s="60">
        <v>201077</v>
      </c>
      <c r="C25" s="56">
        <v>83417.3</v>
      </c>
      <c r="D25" s="57">
        <f t="shared" si="0"/>
        <v>41.485251918419316</v>
      </c>
      <c r="E25" s="60">
        <v>272596.8</v>
      </c>
      <c r="F25" s="56">
        <v>65319.9</v>
      </c>
      <c r="G25" s="58">
        <f t="shared" si="1"/>
        <v>23.962093465513902</v>
      </c>
      <c r="H25" s="55">
        <f t="shared" si="2"/>
        <v>78.3049799022505</v>
      </c>
    </row>
    <row r="26" spans="1:8" s="10" customFormat="1" ht="12.75">
      <c r="A26" s="59" t="s">
        <v>61</v>
      </c>
      <c r="B26" s="60">
        <v>35530</v>
      </c>
      <c r="C26" s="60">
        <v>30819.2</v>
      </c>
      <c r="D26" s="57">
        <f t="shared" si="0"/>
        <v>86.74134534196453</v>
      </c>
      <c r="E26" s="60">
        <v>32205</v>
      </c>
      <c r="F26" s="56">
        <v>9225.4</v>
      </c>
      <c r="G26" s="58">
        <f t="shared" si="1"/>
        <v>28.645862443719917</v>
      </c>
      <c r="H26" s="55">
        <f t="shared" si="2"/>
        <v>29.933937285847783</v>
      </c>
    </row>
    <row r="27" spans="1:8" s="10" customFormat="1" ht="12.75">
      <c r="A27" s="59" t="s">
        <v>60</v>
      </c>
      <c r="B27" s="61"/>
      <c r="C27" s="56"/>
      <c r="D27" s="57"/>
      <c r="E27" s="61"/>
      <c r="F27" s="56"/>
      <c r="G27" s="58"/>
      <c r="H27" s="55"/>
    </row>
    <row r="28" spans="1:8" ht="25.5">
      <c r="A28" s="8" t="s">
        <v>68</v>
      </c>
      <c r="B28" s="55">
        <v>6910</v>
      </c>
      <c r="C28" s="56">
        <v>3879.2</v>
      </c>
      <c r="D28" s="57">
        <f aca="true" t="shared" si="3" ref="D28:D36">C28/B28*100</f>
        <v>56.138929088277855</v>
      </c>
      <c r="E28" s="55">
        <v>6925</v>
      </c>
      <c r="F28" s="56">
        <v>2885.4</v>
      </c>
      <c r="G28" s="58">
        <f aca="true" t="shared" si="4" ref="G28:G36">F28/E28*100</f>
        <v>41.66642599277978</v>
      </c>
      <c r="H28" s="55">
        <f aca="true" t="shared" si="5" ref="H28:H36">F28/C28*100</f>
        <v>74.38131573520313</v>
      </c>
    </row>
    <row r="29" spans="1:8" ht="38.25">
      <c r="A29" s="8" t="s">
        <v>69</v>
      </c>
      <c r="B29" s="55">
        <v>28620</v>
      </c>
      <c r="C29" s="56">
        <v>26940</v>
      </c>
      <c r="D29" s="57">
        <f t="shared" si="3"/>
        <v>94.12997903563941</v>
      </c>
      <c r="E29" s="55">
        <v>25280</v>
      </c>
      <c r="F29" s="56">
        <v>6340</v>
      </c>
      <c r="G29" s="58">
        <f t="shared" si="4"/>
        <v>25.079113924050635</v>
      </c>
      <c r="H29" s="55">
        <f t="shared" si="5"/>
        <v>23.533778767631773</v>
      </c>
    </row>
    <row r="30" spans="1:8" ht="13.5" customHeight="1">
      <c r="A30" s="8" t="s">
        <v>62</v>
      </c>
      <c r="B30" s="55">
        <v>124626.9</v>
      </c>
      <c r="C30" s="56">
        <v>51174.7</v>
      </c>
      <c r="D30" s="57">
        <f t="shared" si="3"/>
        <v>41.06232282115659</v>
      </c>
      <c r="E30" s="55">
        <v>136066.8</v>
      </c>
      <c r="F30" s="56">
        <v>53123.9</v>
      </c>
      <c r="G30" s="58">
        <f t="shared" si="4"/>
        <v>39.0425144120388</v>
      </c>
      <c r="H30" s="55">
        <f t="shared" si="5"/>
        <v>103.80891338884256</v>
      </c>
    </row>
    <row r="31" spans="1:8" ht="12" customHeight="1">
      <c r="A31" s="8" t="s">
        <v>63</v>
      </c>
      <c r="B31" s="55">
        <v>40920.1</v>
      </c>
      <c r="C31" s="56">
        <v>1423.4</v>
      </c>
      <c r="D31" s="57">
        <f t="shared" si="3"/>
        <v>3.4784861229566895</v>
      </c>
      <c r="E31" s="55">
        <v>104025</v>
      </c>
      <c r="F31" s="56">
        <v>2970.6</v>
      </c>
      <c r="G31" s="58">
        <f t="shared" si="4"/>
        <v>2.855659697188176</v>
      </c>
      <c r="H31" s="55">
        <f t="shared" si="5"/>
        <v>208.69748489532105</v>
      </c>
    </row>
    <row r="32" spans="1:8" ht="12" customHeight="1">
      <c r="A32" s="8" t="s">
        <v>66</v>
      </c>
      <c r="B32" s="55"/>
      <c r="C32" s="56"/>
      <c r="D32" s="57" t="e">
        <f t="shared" si="3"/>
        <v>#DIV/0!</v>
      </c>
      <c r="E32" s="55">
        <v>300</v>
      </c>
      <c r="F32" s="56"/>
      <c r="G32" s="58">
        <f t="shared" si="4"/>
        <v>0</v>
      </c>
      <c r="H32" s="55" t="e">
        <f t="shared" si="5"/>
        <v>#DIV/0!</v>
      </c>
    </row>
    <row r="33" spans="1:8" ht="63.75">
      <c r="A33" s="8" t="s">
        <v>64</v>
      </c>
      <c r="B33" s="55"/>
      <c r="C33" s="56"/>
      <c r="D33" s="57" t="e">
        <f t="shared" si="3"/>
        <v>#DIV/0!</v>
      </c>
      <c r="E33" s="55"/>
      <c r="F33" s="56"/>
      <c r="G33" s="58" t="e">
        <f t="shared" si="4"/>
        <v>#DIV/0!</v>
      </c>
      <c r="H33" s="55" t="e">
        <f t="shared" si="5"/>
        <v>#DIV/0!</v>
      </c>
    </row>
    <row r="34" spans="1:8" ht="51">
      <c r="A34" s="8" t="s">
        <v>65</v>
      </c>
      <c r="B34" s="55"/>
      <c r="C34" s="56"/>
      <c r="D34" s="57" t="e">
        <f t="shared" si="3"/>
        <v>#DIV/0!</v>
      </c>
      <c r="E34" s="55"/>
      <c r="F34" s="56"/>
      <c r="G34" s="58" t="e">
        <f t="shared" si="4"/>
        <v>#DIV/0!</v>
      </c>
      <c r="H34" s="55" t="e">
        <f t="shared" si="5"/>
        <v>#DIV/0!</v>
      </c>
    </row>
    <row r="35" spans="1:8" ht="13.5" customHeight="1">
      <c r="A35" s="8" t="s">
        <v>67</v>
      </c>
      <c r="B35" s="55">
        <v>800</v>
      </c>
      <c r="C35" s="56">
        <v>313.3</v>
      </c>
      <c r="D35" s="57">
        <f t="shared" si="3"/>
        <v>39.1625</v>
      </c>
      <c r="E35" s="55">
        <v>720</v>
      </c>
      <c r="F35" s="56">
        <v>802</v>
      </c>
      <c r="G35" s="58">
        <f t="shared" si="4"/>
        <v>111.38888888888889</v>
      </c>
      <c r="H35" s="55">
        <f t="shared" si="5"/>
        <v>255.98467922119372</v>
      </c>
    </row>
    <row r="36" spans="1:8" ht="18.75" customHeight="1">
      <c r="A36" s="62" t="s">
        <v>46</v>
      </c>
      <c r="B36" s="63">
        <v>404297.7</v>
      </c>
      <c r="C36" s="23">
        <v>169325</v>
      </c>
      <c r="D36" s="18">
        <f t="shared" si="3"/>
        <v>41.881267194940754</v>
      </c>
      <c r="E36" s="63">
        <v>509294</v>
      </c>
      <c r="F36" s="23">
        <v>148497.6</v>
      </c>
      <c r="G36" s="19">
        <f t="shared" si="4"/>
        <v>29.157539652931312</v>
      </c>
      <c r="H36" s="20">
        <f t="shared" si="5"/>
        <v>87.69974900339584</v>
      </c>
    </row>
    <row r="37" spans="1:8" ht="12.75">
      <c r="A37" s="8" t="s">
        <v>60</v>
      </c>
      <c r="B37" s="55"/>
      <c r="C37" s="56"/>
      <c r="D37" s="18"/>
      <c r="E37" s="55"/>
      <c r="F37" s="56"/>
      <c r="G37" s="19"/>
      <c r="H37" s="20"/>
    </row>
    <row r="38" spans="1:8" ht="12.75">
      <c r="A38" s="8" t="s">
        <v>47</v>
      </c>
      <c r="B38" s="55">
        <v>207580.7</v>
      </c>
      <c r="C38" s="56">
        <v>89735.5</v>
      </c>
      <c r="D38" s="57">
        <f aca="true" t="shared" si="6" ref="D38:D48">C38/B38*100</f>
        <v>43.229211578918466</v>
      </c>
      <c r="E38" s="55">
        <v>233384.6</v>
      </c>
      <c r="F38" s="56">
        <v>89286.9</v>
      </c>
      <c r="G38" s="58">
        <f aca="true" t="shared" si="7" ref="G38:G45">F38/E38*100</f>
        <v>38.25740858651342</v>
      </c>
      <c r="H38" s="55">
        <f aca="true" t="shared" si="8" ref="H38:H45">F38/C38*100</f>
        <v>99.50008636492804</v>
      </c>
    </row>
    <row r="39" spans="1:8" ht="12.75">
      <c r="A39" s="8" t="s">
        <v>48</v>
      </c>
      <c r="B39" s="55">
        <v>20539.4</v>
      </c>
      <c r="C39" s="56">
        <v>7585.2</v>
      </c>
      <c r="D39" s="57">
        <f t="shared" si="6"/>
        <v>36.92999795514961</v>
      </c>
      <c r="E39" s="55">
        <v>26804.3</v>
      </c>
      <c r="F39" s="56">
        <v>10270.2</v>
      </c>
      <c r="G39" s="58">
        <f t="shared" si="7"/>
        <v>38.31549415578844</v>
      </c>
      <c r="H39" s="55">
        <f t="shared" si="8"/>
        <v>135.3978800822655</v>
      </c>
    </row>
    <row r="40" spans="1:8" ht="12.75">
      <c r="A40" s="8" t="s">
        <v>70</v>
      </c>
      <c r="B40" s="55"/>
      <c r="C40" s="56"/>
      <c r="D40" s="57" t="e">
        <f t="shared" si="6"/>
        <v>#DIV/0!</v>
      </c>
      <c r="E40" s="55"/>
      <c r="F40" s="56"/>
      <c r="G40" s="58" t="e">
        <f t="shared" si="7"/>
        <v>#DIV/0!</v>
      </c>
      <c r="H40" s="55" t="e">
        <f t="shared" si="8"/>
        <v>#DIV/0!</v>
      </c>
    </row>
    <row r="41" spans="1:8" ht="12.75">
      <c r="A41" s="8" t="s">
        <v>71</v>
      </c>
      <c r="B41" s="55">
        <v>17205.5</v>
      </c>
      <c r="C41" s="56">
        <v>7352.4</v>
      </c>
      <c r="D41" s="57">
        <f t="shared" si="6"/>
        <v>42.73284705472087</v>
      </c>
      <c r="E41" s="55">
        <v>22944.3</v>
      </c>
      <c r="F41" s="56">
        <v>7364.1</v>
      </c>
      <c r="G41" s="58">
        <f t="shared" si="7"/>
        <v>32.095553143918096</v>
      </c>
      <c r="H41" s="55">
        <f t="shared" si="8"/>
        <v>100.15913171209402</v>
      </c>
    </row>
    <row r="42" spans="1:8" ht="12.75">
      <c r="A42" s="8" t="s">
        <v>49</v>
      </c>
      <c r="B42" s="55">
        <v>6635.5</v>
      </c>
      <c r="C42" s="56">
        <v>305.9</v>
      </c>
      <c r="D42" s="57">
        <f t="shared" si="6"/>
        <v>4.61005199306759</v>
      </c>
      <c r="E42" s="55">
        <v>16347.5</v>
      </c>
      <c r="F42" s="56">
        <v>2077.9</v>
      </c>
      <c r="G42" s="58">
        <f t="shared" si="7"/>
        <v>12.71081205077229</v>
      </c>
      <c r="H42" s="55">
        <f t="shared" si="8"/>
        <v>679.274272638117</v>
      </c>
    </row>
    <row r="43" spans="1:8" ht="12.75">
      <c r="A43" s="8" t="s">
        <v>50</v>
      </c>
      <c r="B43" s="55">
        <v>57722.5</v>
      </c>
      <c r="C43" s="56">
        <v>35572.5</v>
      </c>
      <c r="D43" s="57">
        <f t="shared" si="6"/>
        <v>61.626748668196974</v>
      </c>
      <c r="E43" s="55">
        <v>98222.5</v>
      </c>
      <c r="F43" s="56">
        <v>10756.8</v>
      </c>
      <c r="G43" s="58">
        <f t="shared" si="7"/>
        <v>10.951462241339813</v>
      </c>
      <c r="H43" s="55">
        <f t="shared" si="8"/>
        <v>30.23908918406072</v>
      </c>
    </row>
    <row r="44" spans="1:8" ht="12.75">
      <c r="A44" s="3" t="s">
        <v>51</v>
      </c>
      <c r="B44" s="20"/>
      <c r="C44" s="23"/>
      <c r="D44" s="18" t="e">
        <f t="shared" si="6"/>
        <v>#DIV/0!</v>
      </c>
      <c r="E44" s="20"/>
      <c r="F44" s="23"/>
      <c r="G44" s="19" t="e">
        <f t="shared" si="7"/>
        <v>#DIV/0!</v>
      </c>
      <c r="H44" s="20" t="e">
        <f t="shared" si="8"/>
        <v>#DIV/0!</v>
      </c>
    </row>
    <row r="45" spans="1:8" ht="12.75">
      <c r="A45" s="3" t="s">
        <v>52</v>
      </c>
      <c r="B45" s="64"/>
      <c r="C45" s="23">
        <v>158427.8</v>
      </c>
      <c r="D45" s="18" t="e">
        <f t="shared" si="6"/>
        <v>#DIV/0!</v>
      </c>
      <c r="E45" s="64"/>
      <c r="F45" s="23">
        <v>170700</v>
      </c>
      <c r="G45" s="19" t="e">
        <f t="shared" si="7"/>
        <v>#DIV/0!</v>
      </c>
      <c r="H45" s="20">
        <f t="shared" si="8"/>
        <v>107.74624150559436</v>
      </c>
    </row>
    <row r="46" spans="1:8" ht="12.75">
      <c r="A46" s="8" t="s">
        <v>72</v>
      </c>
      <c r="B46" s="55"/>
      <c r="C46" s="56"/>
      <c r="D46" s="18" t="e">
        <f t="shared" si="6"/>
        <v>#DIV/0!</v>
      </c>
      <c r="E46" s="55"/>
      <c r="F46" s="56"/>
      <c r="G46" s="19"/>
      <c r="H46" s="20"/>
    </row>
    <row r="47" spans="1:8" ht="12.75">
      <c r="A47" s="8" t="s">
        <v>53</v>
      </c>
      <c r="B47" s="65"/>
      <c r="C47" s="56">
        <v>120427.8</v>
      </c>
      <c r="D47" s="57" t="e">
        <f t="shared" si="6"/>
        <v>#DIV/0!</v>
      </c>
      <c r="E47" s="65"/>
      <c r="F47" s="56">
        <v>18200</v>
      </c>
      <c r="G47" s="58" t="e">
        <f>F47/E47*100</f>
        <v>#DIV/0!</v>
      </c>
      <c r="H47" s="55">
        <f>F47/C47*100</f>
        <v>15.112789571843047</v>
      </c>
    </row>
    <row r="48" spans="1:8" ht="12.75">
      <c r="A48" s="8" t="s">
        <v>54</v>
      </c>
      <c r="B48" s="65"/>
      <c r="C48" s="66"/>
      <c r="D48" s="57" t="e">
        <f t="shared" si="6"/>
        <v>#DIV/0!</v>
      </c>
      <c r="E48" s="55"/>
      <c r="F48" s="56"/>
      <c r="G48" s="58" t="e">
        <f>F48/E48*100</f>
        <v>#DIV/0!</v>
      </c>
      <c r="H48" s="55" t="e">
        <f>F48/C48*100</f>
        <v>#DIV/0!</v>
      </c>
    </row>
    <row r="49" spans="1:8" ht="14.25" customHeight="1">
      <c r="A49" s="3" t="s">
        <v>55</v>
      </c>
      <c r="B49" s="20">
        <f>B6-B36</f>
        <v>-17628.600000000035</v>
      </c>
      <c r="C49" s="23">
        <f>C6-C36</f>
        <v>-16670.79999999999</v>
      </c>
      <c r="D49" s="29"/>
      <c r="E49" s="20">
        <f>E6-E36</f>
        <v>-33758.40000000002</v>
      </c>
      <c r="F49" s="23">
        <f>F6-F36</f>
        <v>-14720.700000000012</v>
      </c>
      <c r="G49" s="29"/>
      <c r="H49" s="4"/>
    </row>
    <row r="50" spans="1:8" ht="12.75">
      <c r="A50" s="3" t="s">
        <v>56</v>
      </c>
      <c r="B50" s="20">
        <f>((B24-B30)/(B6-B30))*100</f>
        <v>29.480022683369324</v>
      </c>
      <c r="C50" s="23">
        <f>((C24-C30)/(C6-C30))*100</f>
        <v>32.08125779098242</v>
      </c>
      <c r="D50" s="23"/>
      <c r="E50" s="20">
        <f>((E24-E30)/(E6-E30))*100</f>
        <v>40.430814260397426</v>
      </c>
      <c r="F50" s="23">
        <f>((F24-F30)/(F6-F30))*100</f>
        <v>16.115953529316943</v>
      </c>
      <c r="G50" s="29"/>
      <c r="H50" s="5"/>
    </row>
    <row r="52" spans="2:8" ht="12.75">
      <c r="B52"/>
      <c r="C52"/>
      <c r="D52"/>
      <c r="E52"/>
      <c r="F52"/>
      <c r="G52"/>
      <c r="H52"/>
    </row>
    <row r="53" spans="2:8" ht="12.75">
      <c r="B53"/>
      <c r="C53"/>
      <c r="D53"/>
      <c r="E53"/>
      <c r="F53"/>
      <c r="G53"/>
      <c r="H53"/>
    </row>
    <row r="54" spans="2:8" ht="12.75">
      <c r="B54"/>
      <c r="C54"/>
      <c r="D54"/>
      <c r="E54"/>
      <c r="F54"/>
      <c r="G54"/>
      <c r="H54"/>
    </row>
    <row r="55" spans="2:8" ht="12.75">
      <c r="B55"/>
      <c r="C55"/>
      <c r="D55"/>
      <c r="E55"/>
      <c r="F55"/>
      <c r="G55"/>
      <c r="H55"/>
    </row>
    <row r="56" spans="2:8" ht="12.75">
      <c r="B56"/>
      <c r="C56"/>
      <c r="D56"/>
      <c r="E56"/>
      <c r="F56"/>
      <c r="G56"/>
      <c r="H56"/>
    </row>
    <row r="57" spans="2:8" ht="12.75">
      <c r="B57"/>
      <c r="C57"/>
      <c r="D57"/>
      <c r="E57"/>
      <c r="F57"/>
      <c r="G57"/>
      <c r="H57"/>
    </row>
    <row r="58" spans="2:8" ht="12.75">
      <c r="B58"/>
      <c r="C58"/>
      <c r="D58"/>
      <c r="E58"/>
      <c r="F58"/>
      <c r="G58"/>
      <c r="H58"/>
    </row>
  </sheetData>
  <sheetProtection/>
  <mergeCells count="5">
    <mergeCell ref="A3:A5"/>
    <mergeCell ref="A2:H2"/>
    <mergeCell ref="B3:D3"/>
    <mergeCell ref="E3:G3"/>
    <mergeCell ref="H3:H5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</dc:creator>
  <cp:keywords/>
  <dc:description/>
  <cp:lastModifiedBy>Экономика</cp:lastModifiedBy>
  <cp:lastPrinted>2019-04-30T09:07:19Z</cp:lastPrinted>
  <dcterms:created xsi:type="dcterms:W3CDTF">1999-04-30T04:22:33Z</dcterms:created>
  <dcterms:modified xsi:type="dcterms:W3CDTF">2019-07-03T11:01:53Z</dcterms:modified>
  <cp:category/>
  <cp:version/>
  <cp:contentType/>
  <cp:contentStatus/>
</cp:coreProperties>
</file>